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TDLP-02\Desktop\"/>
    </mc:Choice>
  </mc:AlternateContent>
  <xr:revisionPtr revIDLastSave="0" documentId="8_{F734E5E0-F7E0-47C3-B358-AC8C26CE74E2}" xr6:coauthVersionLast="47" xr6:coauthVersionMax="47" xr10:uidLastSave="{00000000-0000-0000-0000-000000000000}"/>
  <bookViews>
    <workbookView xWindow="-108" yWindow="-108" windowWidth="23256" windowHeight="12456" xr2:uid="{59B1251F-DE00-431D-B1A4-2A6AF4FA98CA}"/>
  </bookViews>
  <sheets>
    <sheet name="Date Functions" sheetId="1" r:id="rId1"/>
    <sheet name="Days Between"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1" i="2" l="1"/>
  <c r="M10" i="2"/>
  <c r="M9" i="2"/>
  <c r="M8" i="2"/>
  <c r="Q15" i="1"/>
  <c r="Q14" i="1"/>
  <c r="Q13" i="1"/>
  <c r="Q12" i="1"/>
  <c r="Q11" i="1"/>
  <c r="C4" i="2"/>
  <c r="C3" i="2"/>
  <c r="C2" i="2"/>
  <c r="B3" i="1"/>
  <c r="B6" i="1" s="1"/>
  <c r="B2" i="1"/>
  <c r="B9" i="1" s="1"/>
  <c r="B7" i="1" l="1"/>
  <c r="B4" i="1"/>
  <c r="B5" i="1"/>
  <c r="B8" i="1"/>
</calcChain>
</file>

<file path=xl/sharedStrings.xml><?xml version="1.0" encoding="utf-8"?>
<sst xmlns="http://schemas.openxmlformats.org/spreadsheetml/2006/main" count="80" uniqueCount="67">
  <si>
    <t xml:space="preserve">Function </t>
  </si>
  <si>
    <t>Result</t>
  </si>
  <si>
    <t xml:space="preserve">Actual Function </t>
  </si>
  <si>
    <t>What this does</t>
  </si>
  <si>
    <t>=Today()</t>
  </si>
  <si>
    <t>Automatically Updates for the current day</t>
  </si>
  <si>
    <t>=Now()</t>
  </si>
  <si>
    <t>Automatically updates for current day and time</t>
  </si>
  <si>
    <t>=Day()</t>
  </si>
  <si>
    <t>=DAY(B2)</t>
  </si>
  <si>
    <t>Shows just the "day" value of the date</t>
  </si>
  <si>
    <t>=Month()</t>
  </si>
  <si>
    <t>=MONTH(B2)</t>
  </si>
  <si>
    <t>Shows just the "month" value of the date</t>
  </si>
  <si>
    <t>=Year()</t>
  </si>
  <si>
    <t>=YEAR(B2)</t>
  </si>
  <si>
    <t>Show just the "year" value of the date</t>
  </si>
  <si>
    <t>=YEAR(B2)+5</t>
  </si>
  <si>
    <t>5 Years from now based on the data of today.</t>
  </si>
  <si>
    <t>=EOMONTH(B2,3)</t>
  </si>
  <si>
    <t>Based on today's date 3 months from now and the very last day of the month.</t>
  </si>
  <si>
    <t>=EDATE(B2,3)</t>
  </si>
  <si>
    <t xml:space="preserve">Based on todays date and 3 months exactly. EO month goes to the very last day, but the Edate goes to the 3 months ahead of the day. </t>
  </si>
  <si>
    <t>Try It Yourself</t>
  </si>
  <si>
    <t>SCENARIO</t>
  </si>
  <si>
    <t>ANSWERS</t>
  </si>
  <si>
    <t>FEEDBACK</t>
  </si>
  <si>
    <t>TASK</t>
  </si>
  <si>
    <t>Order ID</t>
  </si>
  <si>
    <t>Order Amount</t>
  </si>
  <si>
    <t>Customer ID</t>
  </si>
  <si>
    <t>Order Date</t>
  </si>
  <si>
    <t>Required Date</t>
  </si>
  <si>
    <t>Ship Date</t>
  </si>
  <si>
    <t>Order Year</t>
  </si>
  <si>
    <t>Order Month</t>
  </si>
  <si>
    <t>Order Day</t>
  </si>
  <si>
    <t>6 mth follow up</t>
  </si>
  <si>
    <t>6 mth follow up last day</t>
  </si>
  <si>
    <t>You will use the sample of sales data to the left to determine a little bit more about the sample. You will need to use auto calculate values as displays on the status bar (bottom right-side of the window and shows when you have cells with values highlighted.) Using this feature, manually enter the answers in cells P11:P15.</t>
  </si>
  <si>
    <t>How many days has it been since Customer 1's order?</t>
  </si>
  <si>
    <t>What is the average date for our 6 month follow-up?</t>
  </si>
  <si>
    <t>What is the total order amount?</t>
  </si>
  <si>
    <t>Which customer ID was responsible for the largest order?</t>
  </si>
  <si>
    <t>How many orders were made in February?</t>
  </si>
  <si>
    <t>Answers belong in the gray shaded cells</t>
  </si>
  <si>
    <t>Start Date</t>
  </si>
  <si>
    <t>End Date</t>
  </si>
  <si>
    <t>Formula</t>
  </si>
  <si>
    <t>Description</t>
  </si>
  <si>
    <t>=DAYS(B2,A2)</t>
  </si>
  <si>
    <t>Number of days</t>
  </si>
  <si>
    <t>=DAYS360(A3,B3)</t>
  </si>
  <si>
    <t>Number of days based on 12 months of 30 days</t>
  </si>
  <si>
    <t>=NETWORKDAYS(A4,B4)</t>
  </si>
  <si>
    <t>Number of Business Days between start and end</t>
  </si>
  <si>
    <t>Calendar Days</t>
  </si>
  <si>
    <t>Business Days</t>
  </si>
  <si>
    <t>Days 360</t>
  </si>
  <si>
    <t>You will use the sample of dates to the left to determine the numbers of days between the order dates and the ship dates. You will use auto calculate values as displays on the status bar (bottom right-side of the window and shows when you have cells with values highlighted.) Using this feature, manually enter the answers in cells M8:M11.</t>
  </si>
  <si>
    <t>How many calendar days has it been since the oldest order?</t>
  </si>
  <si>
    <t>What is the sum of all day counts in the Days 360 column?</t>
  </si>
  <si>
    <t>What is the sum of all day counts in the Calendar Days column?</t>
  </si>
  <si>
    <t>Rounding up, how many business days on average are there between the order dates and the ship dates?</t>
  </si>
  <si>
    <t>=YEAR()+5</t>
  </si>
  <si>
    <t>=EOMONTH(,3)</t>
  </si>
  <si>
    <t>=EDATE(,3)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</si>
</sst>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quot;$&quot;#,##0.00\)"/>
  </numFmts>
  <fonts count="8" x14ac:knownFonts="1">
    <font>
      <sz val="11"/>
      <color theme="1"/>
      <name val="Calibri"/>
      <family val="2"/>
      <scheme val="minor"/>
    </font>
    <font>
      <b/>
      <sz val="11"/>
      <color theme="1"/>
      <name val="Calibri"/>
      <family val="2"/>
      <scheme val="minor"/>
    </font>
    <font>
      <sz val="10"/>
      <color indexed="8"/>
      <name val="Arial"/>
      <family val="2"/>
    </font>
    <font>
      <sz val="11"/>
      <color indexed="8"/>
      <name val="Calibri"/>
      <family val="2"/>
    </font>
    <font>
      <sz val="10"/>
      <color theme="1"/>
      <name val="Calibri"/>
      <family val="2"/>
      <scheme val="minor"/>
    </font>
    <font>
      <b/>
      <sz val="11"/>
      <color theme="0"/>
      <name val="Calibri"/>
      <family val="2"/>
      <scheme val="minor"/>
    </font>
    <font>
      <sz val="11"/>
      <color theme="0"/>
      <name val="Calibri"/>
      <family val="2"/>
      <scheme val="minor"/>
    </font>
    <font>
      <sz val="10.5"/>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indexed="22"/>
        <bgColor indexed="0"/>
      </patternFill>
    </fill>
    <fill>
      <patternFill patternType="solid">
        <fgColor theme="1"/>
        <bgColor indexed="64"/>
      </patternFill>
    </fill>
    <fill>
      <patternFill patternType="solid">
        <fgColor theme="2"/>
        <bgColor indexed="64"/>
      </patternFill>
    </fill>
  </fills>
  <borders count="19">
    <border>
      <left/>
      <right/>
      <top/>
      <bottom/>
      <diagonal/>
    </border>
    <border>
      <left/>
      <right/>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54">
    <xf numFmtId="0" fontId="0" fillId="0" borderId="0" xfId="0"/>
    <xf numFmtId="0" fontId="1" fillId="0" borderId="0" xfId="0" applyFont="1" applyAlignment="1">
      <alignment vertical="top"/>
    </xf>
    <xf numFmtId="0" fontId="0" fillId="0" borderId="0" xfId="0" applyAlignment="1">
      <alignment vertical="top"/>
    </xf>
    <xf numFmtId="0" fontId="2" fillId="0" borderId="0" xfId="1" quotePrefix="1" applyAlignment="1">
      <alignment vertical="top"/>
    </xf>
    <xf numFmtId="14" fontId="2" fillId="0" borderId="0" xfId="1" applyNumberFormat="1" applyAlignment="1">
      <alignment vertical="top"/>
    </xf>
    <xf numFmtId="14" fontId="2" fillId="0" borderId="0" xfId="1" quotePrefix="1" applyNumberFormat="1" applyAlignment="1">
      <alignment vertical="top"/>
    </xf>
    <xf numFmtId="0" fontId="2" fillId="0" borderId="0" xfId="1" applyAlignment="1">
      <alignment vertical="top"/>
    </xf>
    <xf numFmtId="22" fontId="2" fillId="0" borderId="0" xfId="1" applyNumberFormat="1" applyAlignment="1">
      <alignment vertical="top"/>
    </xf>
    <xf numFmtId="22" fontId="2" fillId="0" borderId="0" xfId="1" quotePrefix="1" applyNumberFormat="1" applyAlignment="1">
      <alignment vertical="top"/>
    </xf>
    <xf numFmtId="0" fontId="0" fillId="0" borderId="0" xfId="0" quotePrefix="1" applyAlignment="1">
      <alignment vertical="top"/>
    </xf>
    <xf numFmtId="1" fontId="2" fillId="0" borderId="0" xfId="1" applyNumberFormat="1" applyAlignment="1">
      <alignment vertical="top"/>
    </xf>
    <xf numFmtId="0" fontId="2" fillId="0" borderId="0" xfId="1" applyAlignment="1">
      <alignment vertical="top" wrapText="1"/>
    </xf>
    <xf numFmtId="0" fontId="3" fillId="3" borderId="2" xfId="1" applyFont="1" applyFill="1" applyBorder="1" applyAlignment="1">
      <alignment horizontal="center"/>
    </xf>
    <xf numFmtId="14" fontId="3" fillId="3" borderId="2" xfId="1" applyNumberFormat="1" applyFont="1" applyFill="1" applyBorder="1" applyAlignment="1">
      <alignment horizontal="center"/>
    </xf>
    <xf numFmtId="0" fontId="3" fillId="0" borderId="3" xfId="1" applyFont="1" applyBorder="1" applyAlignment="1">
      <alignment horizontal="right" wrapText="1"/>
    </xf>
    <xf numFmtId="164" fontId="3" fillId="0" borderId="3" xfId="1" applyNumberFormat="1" applyFont="1" applyBorder="1" applyAlignment="1">
      <alignment horizontal="right" wrapText="1"/>
    </xf>
    <xf numFmtId="14" fontId="3" fillId="0" borderId="3" xfId="1" applyNumberFormat="1" applyFont="1" applyBorder="1" applyAlignment="1">
      <alignment horizontal="right" wrapText="1"/>
    </xf>
    <xf numFmtId="0" fontId="2" fillId="0" borderId="3" xfId="1" applyBorder="1" applyAlignment="1">
      <alignment vertical="top"/>
    </xf>
    <xf numFmtId="0" fontId="0" fillId="0" borderId="0" xfId="0" applyAlignment="1">
      <alignment vertical="top" wrapText="1"/>
    </xf>
    <xf numFmtId="14" fontId="0" fillId="0" borderId="3" xfId="0" applyNumberFormat="1" applyBorder="1"/>
    <xf numFmtId="0" fontId="0" fillId="0" borderId="3" xfId="0" applyBorder="1"/>
    <xf numFmtId="0" fontId="4" fillId="0" borderId="3" xfId="0" quotePrefix="1" applyFont="1" applyBorder="1"/>
    <xf numFmtId="14" fontId="0" fillId="0" borderId="0" xfId="0" applyNumberFormat="1"/>
    <xf numFmtId="0" fontId="3" fillId="3" borderId="5" xfId="1" applyFont="1" applyFill="1" applyBorder="1" applyAlignment="1">
      <alignment horizontal="center"/>
    </xf>
    <xf numFmtId="14" fontId="3" fillId="3" borderId="5" xfId="1" applyNumberFormat="1" applyFont="1" applyFill="1" applyBorder="1" applyAlignment="1">
      <alignment horizontal="center"/>
    </xf>
    <xf numFmtId="14" fontId="3" fillId="3" borderId="6" xfId="1" applyNumberFormat="1" applyFont="1" applyFill="1" applyBorder="1" applyAlignment="1">
      <alignment horizontal="center"/>
    </xf>
    <xf numFmtId="0" fontId="3" fillId="0" borderId="7" xfId="1" applyFont="1" applyBorder="1" applyAlignment="1">
      <alignment horizontal="right" wrapText="1"/>
    </xf>
    <xf numFmtId="14" fontId="3" fillId="0" borderId="7" xfId="1" applyNumberFormat="1" applyFont="1" applyBorder="1" applyAlignment="1">
      <alignment horizontal="right" wrapText="1"/>
    </xf>
    <xf numFmtId="0" fontId="5" fillId="4" borderId="3" xfId="0" applyFont="1" applyFill="1" applyBorder="1"/>
    <xf numFmtId="0" fontId="0" fillId="5" borderId="3" xfId="0" applyFill="1" applyBorder="1"/>
    <xf numFmtId="14" fontId="0" fillId="0" borderId="3" xfId="0" applyNumberFormat="1" applyBorder="1" applyAlignment="1">
      <alignment vertical="top"/>
    </xf>
    <xf numFmtId="14" fontId="0" fillId="0" borderId="0" xfId="0" applyNumberFormat="1" applyAlignment="1">
      <alignment vertical="top"/>
    </xf>
    <xf numFmtId="8" fontId="0" fillId="5" borderId="3" xfId="0" applyNumberFormat="1" applyFill="1" applyBorder="1"/>
    <xf numFmtId="0" fontId="2" fillId="0" borderId="0" xfId="1" applyAlignment="1">
      <alignment vertical="top" wrapText="1"/>
    </xf>
    <xf numFmtId="0" fontId="6" fillId="4" borderId="0" xfId="0" applyFont="1" applyFill="1" applyAlignment="1">
      <alignment horizontal="center"/>
    </xf>
    <xf numFmtId="0" fontId="7" fillId="0" borderId="3" xfId="0" applyFont="1" applyBorder="1" applyAlignment="1">
      <alignment horizontal="left" vertical="top" wrapText="1"/>
    </xf>
    <xf numFmtId="0" fontId="0" fillId="5" borderId="8" xfId="0" applyFill="1" applyBorder="1" applyAlignment="1">
      <alignment horizontal="left" vertical="top" wrapText="1"/>
    </xf>
    <xf numFmtId="0" fontId="0" fillId="5" borderId="9" xfId="0" applyFill="1" applyBorder="1" applyAlignment="1">
      <alignment horizontal="left" vertical="top" wrapText="1"/>
    </xf>
    <xf numFmtId="0" fontId="0" fillId="5" borderId="10" xfId="0" applyFill="1" applyBorder="1" applyAlignment="1">
      <alignment horizontal="left" vertical="top" wrapText="1"/>
    </xf>
    <xf numFmtId="0" fontId="1" fillId="0" borderId="0" xfId="0" applyFont="1" applyAlignment="1">
      <alignment vertical="top" wrapText="1"/>
    </xf>
    <xf numFmtId="0" fontId="0" fillId="0" borderId="1" xfId="0" applyBorder="1" applyAlignment="1">
      <alignment horizontal="center" vertical="top"/>
    </xf>
    <xf numFmtId="0" fontId="2" fillId="2" borderId="1" xfId="1" applyFill="1" applyBorder="1" applyAlignment="1">
      <alignment horizontal="center" vertical="top"/>
    </xf>
    <xf numFmtId="0" fontId="3" fillId="3" borderId="4" xfId="1" applyFont="1" applyFill="1" applyBorder="1" applyAlignment="1">
      <alignment horizontal="center"/>
    </xf>
    <xf numFmtId="0" fontId="3" fillId="3" borderId="0" xfId="1" applyFont="1" applyFill="1" applyAlignment="1">
      <alignment horizontal="center"/>
    </xf>
    <xf numFmtId="0" fontId="4" fillId="0" borderId="3" xfId="0" applyFont="1" applyBorder="1"/>
    <xf numFmtId="0" fontId="7" fillId="0" borderId="11" xfId="0" applyFont="1" applyBorder="1" applyAlignment="1">
      <alignment horizontal="center" vertical="top" wrapText="1"/>
    </xf>
    <xf numFmtId="0" fontId="7" fillId="0" borderId="12" xfId="0" applyFont="1" applyBorder="1" applyAlignment="1">
      <alignment horizontal="center" vertical="top" wrapText="1"/>
    </xf>
    <xf numFmtId="0" fontId="7" fillId="0" borderId="13" xfId="0" applyFont="1" applyBorder="1" applyAlignment="1">
      <alignment horizontal="center" vertical="top" wrapText="1"/>
    </xf>
    <xf numFmtId="0" fontId="7" fillId="0" borderId="14" xfId="0" applyFont="1" applyBorder="1" applyAlignment="1">
      <alignment horizontal="center" vertical="top" wrapText="1"/>
    </xf>
    <xf numFmtId="0" fontId="7" fillId="0" borderId="0" xfId="0" applyFont="1" applyAlignment="1">
      <alignment horizontal="center" vertical="top" wrapText="1"/>
    </xf>
    <xf numFmtId="0" fontId="7" fillId="0" borderId="15" xfId="0" applyFont="1" applyBorder="1" applyAlignment="1">
      <alignment horizontal="center" vertical="top" wrapText="1"/>
    </xf>
    <xf numFmtId="0" fontId="7" fillId="0" borderId="16" xfId="0" applyFont="1" applyBorder="1" applyAlignment="1">
      <alignment horizontal="center" vertical="top" wrapText="1"/>
    </xf>
    <xf numFmtId="0" fontId="7" fillId="0" borderId="17" xfId="0" applyFont="1" applyBorder="1" applyAlignment="1">
      <alignment horizontal="center" vertical="top" wrapText="1"/>
    </xf>
    <xf numFmtId="0" fontId="7" fillId="0" borderId="18" xfId="0" applyFont="1" applyBorder="1" applyAlignment="1">
      <alignment horizontal="center" vertical="top" wrapText="1"/>
    </xf>
  </cellXfs>
  <cellStyles count="2">
    <cellStyle name="Normal" xfId="0" builtinId="0"/>
    <cellStyle name="Normal_Sheet1" xfId="1" xr:uid="{7180487E-0AB2-498A-9EC4-65DC8A2EFE14}"/>
  </cellStyles>
  <dxfs count="4">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F6593-F1B0-40F5-9775-E8FD6F593043}">
  <dimension ref="A1:R27"/>
  <sheetViews>
    <sheetView tabSelected="1" zoomScale="110" zoomScaleNormal="110" workbookViewId="0">
      <selection activeCell="B3" sqref="B3"/>
    </sheetView>
  </sheetViews>
  <sheetFormatPr defaultColWidth="8.88671875" defaultRowHeight="14.4" x14ac:dyDescent="0.3"/>
  <cols>
    <col min="1" max="1" width="16.33203125" style="2" bestFit="1" customWidth="1"/>
    <col min="2" max="2" width="18.33203125" style="2" customWidth="1"/>
    <col min="3" max="3" width="16.6640625" style="2" bestFit="1" customWidth="1"/>
    <col min="4" max="4" width="15.33203125" style="18" customWidth="1"/>
    <col min="5" max="5" width="13.6640625" style="2" customWidth="1"/>
    <col min="6" max="6" width="14.44140625" style="2" customWidth="1"/>
    <col min="7" max="7" width="10" style="2" bestFit="1" customWidth="1"/>
    <col min="8" max="8" width="12" style="2" bestFit="1" customWidth="1"/>
    <col min="9" max="9" width="9.44140625" style="2" bestFit="1" customWidth="1"/>
    <col min="10" max="10" width="15" style="2" bestFit="1" customWidth="1"/>
    <col min="11" max="11" width="22.44140625" style="2" bestFit="1" customWidth="1"/>
    <col min="12" max="12" width="9.6640625" style="2" bestFit="1" customWidth="1"/>
    <col min="13" max="14" width="8.88671875" style="2"/>
    <col min="15" max="15" width="8.88671875" style="2" customWidth="1"/>
    <col min="16" max="16" width="10.88671875" style="2" bestFit="1" customWidth="1"/>
    <col min="17" max="17" width="8.88671875" style="2"/>
    <col min="18" max="18" width="52.6640625" style="2" bestFit="1" customWidth="1"/>
    <col min="19" max="16384" width="8.88671875" style="2"/>
  </cols>
  <sheetData>
    <row r="1" spans="1:18" x14ac:dyDescent="0.3">
      <c r="A1" s="1" t="s">
        <v>0</v>
      </c>
      <c r="B1" s="1" t="s">
        <v>1</v>
      </c>
      <c r="C1" s="1" t="s">
        <v>2</v>
      </c>
      <c r="D1" s="39" t="s">
        <v>3</v>
      </c>
      <c r="E1" s="39"/>
      <c r="F1" s="39"/>
    </row>
    <row r="2" spans="1:18" ht="28.95" customHeight="1" x14ac:dyDescent="0.3">
      <c r="A2" s="3" t="s">
        <v>4</v>
      </c>
      <c r="B2" s="4">
        <f ca="1">TODAY()</f>
        <v>45684</v>
      </c>
      <c r="C2" s="5" t="s">
        <v>4</v>
      </c>
      <c r="D2" s="33" t="s">
        <v>5</v>
      </c>
      <c r="E2" s="33"/>
      <c r="F2" s="33"/>
      <c r="G2" s="6"/>
      <c r="H2" s="6"/>
      <c r="I2" s="6"/>
    </row>
    <row r="3" spans="1:18" ht="28.95" customHeight="1" x14ac:dyDescent="0.3">
      <c r="A3" s="3" t="s">
        <v>6</v>
      </c>
      <c r="B3" s="7">
        <f ca="1">NOW()</f>
        <v>45684.417564814816</v>
      </c>
      <c r="C3" s="8" t="s">
        <v>6</v>
      </c>
      <c r="D3" s="33" t="s">
        <v>7</v>
      </c>
      <c r="E3" s="33"/>
      <c r="F3" s="33"/>
      <c r="G3" s="6"/>
      <c r="H3" s="6"/>
      <c r="I3" s="6"/>
    </row>
    <row r="4" spans="1:18" ht="28.95" customHeight="1" x14ac:dyDescent="0.3">
      <c r="A4" s="3" t="s">
        <v>8</v>
      </c>
      <c r="B4" s="6">
        <f ca="1">DAY(B3)</f>
        <v>27</v>
      </c>
      <c r="C4" s="3" t="s">
        <v>9</v>
      </c>
      <c r="D4" s="33" t="s">
        <v>10</v>
      </c>
      <c r="E4" s="33"/>
      <c r="F4" s="33"/>
      <c r="G4" s="6"/>
      <c r="H4" s="6"/>
      <c r="I4" s="6"/>
    </row>
    <row r="5" spans="1:18" ht="28.95" customHeight="1" x14ac:dyDescent="0.3">
      <c r="A5" s="3" t="s">
        <v>11</v>
      </c>
      <c r="B5" s="6">
        <f ca="1">MONTH(B3)</f>
        <v>1</v>
      </c>
      <c r="C5" s="3" t="s">
        <v>12</v>
      </c>
      <c r="D5" s="33" t="s">
        <v>13</v>
      </c>
      <c r="E5" s="33"/>
      <c r="F5" s="33"/>
      <c r="G5" s="6"/>
      <c r="H5" s="6"/>
      <c r="I5" s="6"/>
    </row>
    <row r="6" spans="1:18" ht="28.95" customHeight="1" x14ac:dyDescent="0.3">
      <c r="A6" s="3" t="s">
        <v>14</v>
      </c>
      <c r="B6" s="6">
        <f ca="1">YEAR(B3)</f>
        <v>2025</v>
      </c>
      <c r="C6" s="3" t="s">
        <v>15</v>
      </c>
      <c r="D6" s="33" t="s">
        <v>16</v>
      </c>
      <c r="E6" s="33"/>
      <c r="F6" s="33"/>
      <c r="G6" s="6"/>
      <c r="H6" s="6"/>
      <c r="I6" s="6"/>
    </row>
    <row r="7" spans="1:18" ht="28.95" customHeight="1" x14ac:dyDescent="0.3">
      <c r="A7" s="9" t="s">
        <v>64</v>
      </c>
      <c r="B7" s="10">
        <f ca="1">YEAR(B2)+5</f>
        <v>2030</v>
      </c>
      <c r="C7" s="3" t="s">
        <v>17</v>
      </c>
      <c r="D7" s="33" t="s">
        <v>18</v>
      </c>
      <c r="E7" s="33"/>
      <c r="F7" s="33"/>
      <c r="G7" s="6"/>
      <c r="H7" s="6"/>
      <c r="I7" s="6"/>
    </row>
    <row r="8" spans="1:18" ht="28.95" customHeight="1" x14ac:dyDescent="0.3">
      <c r="A8" s="3" t="s">
        <v>65</v>
      </c>
      <c r="B8" s="5">
        <f ca="1">EOMONTH(B2,3)</f>
        <v>45777</v>
      </c>
      <c r="C8" s="3" t="s">
        <v>19</v>
      </c>
      <c r="D8" s="33" t="s">
        <v>20</v>
      </c>
      <c r="E8" s="33"/>
      <c r="F8" s="33"/>
      <c r="G8" s="6"/>
      <c r="H8" s="6"/>
      <c r="I8" s="6"/>
    </row>
    <row r="9" spans="1:18" ht="40.950000000000003" customHeight="1" x14ac:dyDescent="0.3">
      <c r="A9" s="3" t="s">
        <v>66</v>
      </c>
      <c r="B9" s="4">
        <f ca="1">EDATE(B2,3)</f>
        <v>45774</v>
      </c>
      <c r="C9" s="3" t="s">
        <v>21</v>
      </c>
      <c r="D9" s="33" t="s">
        <v>22</v>
      </c>
      <c r="E9" s="33"/>
      <c r="F9" s="33"/>
      <c r="G9" s="6"/>
      <c r="H9" s="6"/>
      <c r="I9" s="6"/>
    </row>
    <row r="10" spans="1:18" x14ac:dyDescent="0.3">
      <c r="A10" s="6"/>
      <c r="B10" s="6"/>
      <c r="C10" s="6"/>
      <c r="D10" s="11"/>
      <c r="E10" s="6"/>
      <c r="F10" s="6"/>
      <c r="G10" s="40"/>
      <c r="H10" s="40"/>
      <c r="I10" s="40"/>
      <c r="J10" s="41" t="s">
        <v>23</v>
      </c>
      <c r="K10" s="41"/>
      <c r="L10" s="34" t="s">
        <v>24</v>
      </c>
      <c r="M10" s="34"/>
      <c r="N10" s="34"/>
      <c r="O10" s="34"/>
      <c r="P10" s="28" t="s">
        <v>25</v>
      </c>
      <c r="Q10" s="28" t="s">
        <v>26</v>
      </c>
      <c r="R10" s="28" t="s">
        <v>27</v>
      </c>
    </row>
    <row r="11" spans="1:18" ht="15" customHeight="1" x14ac:dyDescent="0.3">
      <c r="A11" s="12" t="s">
        <v>28</v>
      </c>
      <c r="B11" s="12" t="s">
        <v>29</v>
      </c>
      <c r="C11" s="12" t="s">
        <v>30</v>
      </c>
      <c r="D11" s="13" t="s">
        <v>31</v>
      </c>
      <c r="E11" s="13" t="s">
        <v>32</v>
      </c>
      <c r="F11" s="13" t="s">
        <v>33</v>
      </c>
      <c r="G11" s="13" t="s">
        <v>34</v>
      </c>
      <c r="H11" s="13" t="s">
        <v>35</v>
      </c>
      <c r="I11" s="13" t="s">
        <v>36</v>
      </c>
      <c r="J11" s="13" t="s">
        <v>37</v>
      </c>
      <c r="K11" s="13" t="s">
        <v>38</v>
      </c>
      <c r="L11" s="35" t="s">
        <v>39</v>
      </c>
      <c r="M11" s="35"/>
      <c r="N11" s="35"/>
      <c r="O11" s="35"/>
      <c r="P11" s="29"/>
      <c r="Q11" s="20" t="str">
        <f ca="1">IF(P11=_xlfn.DAYS(TODAY(),D14),"Correct","Try Again")</f>
        <v>Try Again</v>
      </c>
      <c r="R11" s="20" t="s">
        <v>40</v>
      </c>
    </row>
    <row r="12" spans="1:18" x14ac:dyDescent="0.3">
      <c r="A12" s="14">
        <v>1005</v>
      </c>
      <c r="B12" s="15">
        <v>29</v>
      </c>
      <c r="C12" s="14">
        <v>64</v>
      </c>
      <c r="D12" s="16">
        <v>42341</v>
      </c>
      <c r="E12" s="16">
        <v>42347</v>
      </c>
      <c r="F12" s="16">
        <v>42341.079560185186</v>
      </c>
      <c r="G12" s="17"/>
      <c r="H12" s="17"/>
      <c r="I12" s="17"/>
      <c r="J12" s="30"/>
      <c r="K12" s="30"/>
      <c r="L12" s="35"/>
      <c r="M12" s="35"/>
      <c r="N12" s="35"/>
      <c r="O12" s="35"/>
      <c r="P12" s="29"/>
      <c r="Q12" s="20" t="str">
        <f>IF(OR(P12="6/10/2016", P12="06/10/2016"),"Correct","Try Again")</f>
        <v>Try Again</v>
      </c>
      <c r="R12" s="20" t="s">
        <v>41</v>
      </c>
    </row>
    <row r="13" spans="1:18" x14ac:dyDescent="0.3">
      <c r="A13" s="14">
        <v>1009</v>
      </c>
      <c r="B13" s="15">
        <v>29</v>
      </c>
      <c r="C13" s="14">
        <v>25</v>
      </c>
      <c r="D13" s="16">
        <v>42341</v>
      </c>
      <c r="E13" s="16">
        <v>42350</v>
      </c>
      <c r="F13" s="16">
        <v>42348.283182870371</v>
      </c>
      <c r="G13" s="17"/>
      <c r="H13" s="17"/>
      <c r="I13" s="17"/>
      <c r="J13" s="30"/>
      <c r="K13" s="30"/>
      <c r="L13" s="35"/>
      <c r="M13" s="35"/>
      <c r="N13" s="35"/>
      <c r="O13" s="35"/>
      <c r="P13" s="32"/>
      <c r="Q13" s="20" t="str">
        <f>IF(P13=SUM(B12:B25),"Correct","Try Again")</f>
        <v>Try Again</v>
      </c>
      <c r="R13" s="20" t="s">
        <v>42</v>
      </c>
    </row>
    <row r="14" spans="1:18" x14ac:dyDescent="0.3">
      <c r="A14" s="14">
        <v>1033</v>
      </c>
      <c r="B14" s="15">
        <v>3520.3</v>
      </c>
      <c r="C14" s="14">
        <v>1</v>
      </c>
      <c r="D14" s="16">
        <v>42346</v>
      </c>
      <c r="E14" s="16">
        <v>42359</v>
      </c>
      <c r="F14" s="16">
        <v>42358.724479166667</v>
      </c>
      <c r="G14" s="17"/>
      <c r="H14" s="17"/>
      <c r="I14" s="17"/>
      <c r="J14" s="30"/>
      <c r="K14" s="30"/>
      <c r="L14" s="35"/>
      <c r="M14" s="35"/>
      <c r="N14" s="35"/>
      <c r="O14" s="35"/>
      <c r="P14" s="29"/>
      <c r="Q14" s="20" t="str">
        <f>IF(P14=33,"Correct","Try Again")</f>
        <v>Try Again</v>
      </c>
      <c r="R14" s="20" t="s">
        <v>43</v>
      </c>
    </row>
    <row r="15" spans="1:18" x14ac:dyDescent="0.3">
      <c r="A15" s="14">
        <v>1099</v>
      </c>
      <c r="B15" s="15">
        <v>26.1</v>
      </c>
      <c r="C15" s="14">
        <v>44</v>
      </c>
      <c r="D15" s="16">
        <v>42365</v>
      </c>
      <c r="E15" s="16">
        <v>42376</v>
      </c>
      <c r="F15" s="16">
        <v>42373.175023148149</v>
      </c>
      <c r="G15" s="17"/>
      <c r="H15" s="17"/>
      <c r="I15" s="17"/>
      <c r="J15" s="30"/>
      <c r="K15" s="30"/>
      <c r="L15" s="35"/>
      <c r="M15" s="35"/>
      <c r="N15" s="35"/>
      <c r="O15" s="35"/>
      <c r="P15" s="29"/>
      <c r="Q15" s="20" t="str">
        <f>IF(P15=4,"Correct","Try Again")</f>
        <v>Try Again</v>
      </c>
      <c r="R15" s="20" t="s">
        <v>44</v>
      </c>
    </row>
    <row r="16" spans="1:18" x14ac:dyDescent="0.3">
      <c r="A16" s="14">
        <v>1131</v>
      </c>
      <c r="B16" s="15">
        <v>357.41</v>
      </c>
      <c r="C16" s="14">
        <v>68</v>
      </c>
      <c r="D16" s="16">
        <v>42372</v>
      </c>
      <c r="E16" s="16">
        <v>42380</v>
      </c>
      <c r="F16" s="16">
        <v>42373.20175925926</v>
      </c>
      <c r="G16" s="17"/>
      <c r="H16" s="17"/>
      <c r="I16" s="17"/>
      <c r="J16" s="30"/>
      <c r="K16" s="30"/>
      <c r="L16" s="35"/>
      <c r="M16" s="35"/>
      <c r="N16" s="35"/>
      <c r="O16" s="35"/>
      <c r="P16"/>
      <c r="Q16"/>
      <c r="R16"/>
    </row>
    <row r="17" spans="1:18" x14ac:dyDescent="0.3">
      <c r="A17" s="14">
        <v>1207</v>
      </c>
      <c r="B17" s="15">
        <v>14.5</v>
      </c>
      <c r="C17" s="14">
        <v>16</v>
      </c>
      <c r="D17" s="16">
        <v>42388</v>
      </c>
      <c r="E17" s="16">
        <v>42398</v>
      </c>
      <c r="F17" s="16">
        <v>42397.435856481483</v>
      </c>
      <c r="G17" s="17"/>
      <c r="H17" s="17"/>
      <c r="I17" s="17"/>
      <c r="J17" s="30"/>
      <c r="K17" s="30"/>
      <c r="L17" s="35"/>
      <c r="M17" s="35"/>
      <c r="N17" s="35"/>
      <c r="O17" s="35"/>
      <c r="P17"/>
      <c r="Q17"/>
      <c r="R17"/>
    </row>
    <row r="18" spans="1:18" x14ac:dyDescent="0.3">
      <c r="A18" s="14">
        <v>1238</v>
      </c>
      <c r="B18" s="15">
        <v>1024.01</v>
      </c>
      <c r="C18" s="14">
        <v>19</v>
      </c>
      <c r="D18" s="16">
        <v>42397</v>
      </c>
      <c r="E18" s="16">
        <v>42400</v>
      </c>
      <c r="F18" s="16">
        <v>42397.140104166669</v>
      </c>
      <c r="G18" s="17"/>
      <c r="H18" s="17"/>
      <c r="I18" s="17"/>
      <c r="J18" s="30"/>
      <c r="K18" s="30"/>
      <c r="L18" s="35"/>
      <c r="M18" s="35"/>
      <c r="N18" s="35"/>
      <c r="O18" s="35"/>
      <c r="P18"/>
      <c r="Q18"/>
      <c r="R18"/>
    </row>
    <row r="19" spans="1:18" x14ac:dyDescent="0.3">
      <c r="A19" s="14">
        <v>1304</v>
      </c>
      <c r="B19" s="15">
        <v>5344.24</v>
      </c>
      <c r="C19" s="14">
        <v>33</v>
      </c>
      <c r="D19" s="16">
        <v>42418</v>
      </c>
      <c r="E19" s="16">
        <v>42420</v>
      </c>
      <c r="F19" s="16">
        <v>42419</v>
      </c>
      <c r="G19" s="17"/>
      <c r="H19" s="17"/>
      <c r="I19" s="17"/>
      <c r="J19" s="30"/>
      <c r="K19" s="30"/>
      <c r="L19" s="35"/>
      <c r="M19" s="35"/>
      <c r="N19" s="35"/>
      <c r="O19" s="35"/>
      <c r="P19"/>
      <c r="Q19"/>
      <c r="R19"/>
    </row>
    <row r="20" spans="1:18" x14ac:dyDescent="0.3">
      <c r="A20" s="14">
        <v>1307</v>
      </c>
      <c r="B20" s="15">
        <v>1577.2</v>
      </c>
      <c r="C20" s="14">
        <v>58</v>
      </c>
      <c r="D20" s="16">
        <v>42418</v>
      </c>
      <c r="E20" s="16">
        <v>42425</v>
      </c>
      <c r="F20" s="16">
        <v>42419</v>
      </c>
      <c r="G20" s="17"/>
      <c r="H20" s="17"/>
      <c r="I20" s="17"/>
      <c r="J20" s="30"/>
      <c r="K20" s="30"/>
      <c r="L20" s="35"/>
      <c r="M20" s="35"/>
      <c r="N20" s="35"/>
      <c r="O20" s="35"/>
      <c r="P20"/>
      <c r="Q20"/>
      <c r="R20"/>
    </row>
    <row r="21" spans="1:18" x14ac:dyDescent="0.3">
      <c r="A21" s="14">
        <v>1310</v>
      </c>
      <c r="B21" s="15">
        <v>58</v>
      </c>
      <c r="C21" s="14">
        <v>30</v>
      </c>
      <c r="D21" s="16">
        <v>42054</v>
      </c>
      <c r="E21" s="16">
        <v>42065</v>
      </c>
      <c r="F21" s="16">
        <v>42061</v>
      </c>
      <c r="G21" s="17"/>
      <c r="H21" s="17"/>
      <c r="I21" s="17"/>
      <c r="J21" s="30"/>
      <c r="K21" s="30"/>
      <c r="L21" s="35"/>
      <c r="M21" s="35"/>
      <c r="N21" s="35"/>
      <c r="O21" s="35"/>
      <c r="P21"/>
      <c r="Q21"/>
      <c r="R21"/>
    </row>
    <row r="22" spans="1:18" x14ac:dyDescent="0.3">
      <c r="A22" s="14">
        <v>1326</v>
      </c>
      <c r="B22" s="15">
        <v>29</v>
      </c>
      <c r="C22" s="14">
        <v>57</v>
      </c>
      <c r="D22" s="16">
        <v>42057</v>
      </c>
      <c r="E22" s="16">
        <v>42067</v>
      </c>
      <c r="F22" s="16">
        <v>42063</v>
      </c>
      <c r="G22" s="17"/>
      <c r="H22" s="17"/>
      <c r="I22" s="17"/>
      <c r="J22" s="30"/>
      <c r="K22" s="30"/>
      <c r="L22" s="35"/>
      <c r="M22" s="35"/>
      <c r="N22" s="35"/>
      <c r="O22" s="35"/>
      <c r="P22"/>
      <c r="Q22"/>
      <c r="R22"/>
    </row>
    <row r="23" spans="1:18" x14ac:dyDescent="0.3">
      <c r="A23" s="14">
        <v>1467</v>
      </c>
      <c r="B23" s="15">
        <v>151.5</v>
      </c>
      <c r="C23" s="14">
        <v>34</v>
      </c>
      <c r="D23" s="16">
        <v>42458</v>
      </c>
      <c r="E23" s="16">
        <v>42458</v>
      </c>
      <c r="F23" s="16">
        <v>42458</v>
      </c>
      <c r="G23" s="17"/>
      <c r="H23" s="17"/>
      <c r="I23" s="17"/>
      <c r="J23" s="30"/>
      <c r="K23" s="30"/>
      <c r="L23" s="35"/>
      <c r="M23" s="35"/>
      <c r="N23" s="35"/>
      <c r="O23" s="35"/>
      <c r="P23"/>
      <c r="Q23"/>
      <c r="R23"/>
    </row>
    <row r="24" spans="1:18" x14ac:dyDescent="0.3">
      <c r="A24" s="14">
        <v>1474</v>
      </c>
      <c r="B24" s="15">
        <v>29</v>
      </c>
      <c r="C24" s="14">
        <v>65</v>
      </c>
      <c r="D24" s="16">
        <v>42461</v>
      </c>
      <c r="E24" s="16">
        <v>42464</v>
      </c>
      <c r="F24" s="16">
        <v>42461</v>
      </c>
      <c r="G24" s="17"/>
      <c r="H24" s="17"/>
      <c r="I24" s="17"/>
      <c r="J24" s="30"/>
      <c r="K24" s="30"/>
      <c r="L24" s="35"/>
      <c r="M24" s="35"/>
      <c r="N24" s="35"/>
      <c r="O24" s="35"/>
      <c r="P24"/>
      <c r="Q24"/>
      <c r="R24"/>
    </row>
    <row r="25" spans="1:18" ht="15" customHeight="1" x14ac:dyDescent="0.3">
      <c r="A25" s="14">
        <v>1501</v>
      </c>
      <c r="B25" s="15">
        <v>43.5</v>
      </c>
      <c r="C25" s="14">
        <v>20</v>
      </c>
      <c r="D25" s="16">
        <v>42468</v>
      </c>
      <c r="E25" s="16">
        <v>42476</v>
      </c>
      <c r="F25" s="16">
        <v>42474</v>
      </c>
      <c r="G25" s="17"/>
      <c r="H25" s="17"/>
      <c r="I25" s="17"/>
      <c r="J25" s="30"/>
      <c r="K25" s="30"/>
      <c r="L25" s="36" t="s">
        <v>45</v>
      </c>
      <c r="M25" s="37"/>
      <c r="N25" s="37"/>
      <c r="O25" s="38"/>
      <c r="P25"/>
      <c r="Q25"/>
      <c r="R25"/>
    </row>
    <row r="27" spans="1:18" x14ac:dyDescent="0.3">
      <c r="L27" s="31"/>
    </row>
  </sheetData>
  <mergeCells count="14">
    <mergeCell ref="D6:F6"/>
    <mergeCell ref="L10:O10"/>
    <mergeCell ref="L11:O24"/>
    <mergeCell ref="L25:O25"/>
    <mergeCell ref="D1:F1"/>
    <mergeCell ref="D2:F2"/>
    <mergeCell ref="D3:F3"/>
    <mergeCell ref="D4:F4"/>
    <mergeCell ref="D5:F5"/>
    <mergeCell ref="D7:F7"/>
    <mergeCell ref="D8:F8"/>
    <mergeCell ref="D9:F9"/>
    <mergeCell ref="G10:I10"/>
    <mergeCell ref="J10:K10"/>
  </mergeCells>
  <conditionalFormatting sqref="Q11:Q15">
    <cfRule type="containsText" dxfId="3" priority="1" operator="containsText" text="Try Again">
      <formula>NOT(ISERROR(SEARCH("Try Again",Q11)))</formula>
    </cfRule>
    <cfRule type="containsText" dxfId="2" priority="2" operator="containsText" text="Correct">
      <formula>NOT(ISERROR(SEARCH("Correct",Q11)))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E2D15-8010-475D-81F8-82E272526747}">
  <dimension ref="A1:N21"/>
  <sheetViews>
    <sheetView zoomScale="130" zoomScaleNormal="130" workbookViewId="0">
      <selection activeCell="D5" sqref="D5"/>
    </sheetView>
  </sheetViews>
  <sheetFormatPr defaultRowHeight="14.4" x14ac:dyDescent="0.3"/>
  <cols>
    <col min="1" max="1" width="10.6640625" customWidth="1"/>
    <col min="2" max="2" width="11.33203125" bestFit="1" customWidth="1"/>
    <col min="3" max="3" width="16.6640625" customWidth="1"/>
    <col min="4" max="4" width="23.6640625" customWidth="1"/>
    <col min="5" max="5" width="18.6640625" customWidth="1"/>
    <col min="6" max="6" width="18.44140625" customWidth="1"/>
    <col min="7" max="7" width="13" customWidth="1"/>
    <col min="8" max="8" width="11.44140625" customWidth="1"/>
    <col min="9" max="9" width="11.6640625" customWidth="1"/>
  </cols>
  <sheetData>
    <row r="1" spans="1:14" x14ac:dyDescent="0.3">
      <c r="A1" s="12" t="s">
        <v>46</v>
      </c>
      <c r="B1" s="12" t="s">
        <v>47</v>
      </c>
      <c r="C1" s="12" t="s">
        <v>1</v>
      </c>
      <c r="D1" s="12" t="s">
        <v>48</v>
      </c>
      <c r="E1" s="42" t="s">
        <v>49</v>
      </c>
      <c r="F1" s="43"/>
      <c r="G1" s="43"/>
    </row>
    <row r="2" spans="1:14" x14ac:dyDescent="0.3">
      <c r="A2" s="19">
        <v>44562</v>
      </c>
      <c r="B2" s="19">
        <v>44926</v>
      </c>
      <c r="C2" s="20">
        <f>_xlfn.DAYS(B2,A2)</f>
        <v>364</v>
      </c>
      <c r="D2" s="21" t="s">
        <v>50</v>
      </c>
      <c r="E2" s="44" t="s">
        <v>51</v>
      </c>
      <c r="F2" s="44"/>
      <c r="G2" s="44"/>
    </row>
    <row r="3" spans="1:14" x14ac:dyDescent="0.3">
      <c r="A3" s="19">
        <v>44562</v>
      </c>
      <c r="B3" s="19">
        <v>44926</v>
      </c>
      <c r="C3" s="20">
        <f>DAYS360(A3,B3)</f>
        <v>360</v>
      </c>
      <c r="D3" s="21" t="s">
        <v>52</v>
      </c>
      <c r="E3" s="44" t="s">
        <v>53</v>
      </c>
      <c r="F3" s="44"/>
      <c r="G3" s="44"/>
    </row>
    <row r="4" spans="1:14" x14ac:dyDescent="0.3">
      <c r="A4" s="19">
        <v>44562</v>
      </c>
      <c r="B4" s="19">
        <v>44926</v>
      </c>
      <c r="C4" s="20">
        <f>NETWORKDAYS(A4,B4)</f>
        <v>260</v>
      </c>
      <c r="D4" s="21" t="s">
        <v>54</v>
      </c>
      <c r="E4" s="44" t="s">
        <v>55</v>
      </c>
      <c r="F4" s="44"/>
      <c r="G4" s="44"/>
    </row>
    <row r="5" spans="1:14" x14ac:dyDescent="0.3">
      <c r="A5" s="22"/>
    </row>
    <row r="6" spans="1:14" x14ac:dyDescent="0.3">
      <c r="F6" s="41" t="s">
        <v>23</v>
      </c>
      <c r="G6" s="41"/>
    </row>
    <row r="7" spans="1:14" ht="15" customHeight="1" x14ac:dyDescent="0.3">
      <c r="A7" s="23" t="s">
        <v>28</v>
      </c>
      <c r="B7" s="24" t="s">
        <v>31</v>
      </c>
      <c r="C7" s="24" t="s">
        <v>32</v>
      </c>
      <c r="D7" s="24" t="s">
        <v>33</v>
      </c>
      <c r="E7" s="25" t="s">
        <v>56</v>
      </c>
      <c r="F7" s="25" t="s">
        <v>57</v>
      </c>
      <c r="G7" s="25" t="s">
        <v>58</v>
      </c>
      <c r="H7" s="34" t="s">
        <v>24</v>
      </c>
      <c r="I7" s="34"/>
      <c r="J7" s="34"/>
      <c r="K7" s="34"/>
      <c r="L7" s="28" t="s">
        <v>25</v>
      </c>
      <c r="M7" s="28" t="s">
        <v>26</v>
      </c>
      <c r="N7" s="28" t="s">
        <v>27</v>
      </c>
    </row>
    <row r="8" spans="1:14" ht="15" customHeight="1" x14ac:dyDescent="0.3">
      <c r="A8" s="26">
        <v>1005</v>
      </c>
      <c r="B8" s="27">
        <v>42341</v>
      </c>
      <c r="C8" s="27">
        <v>42347</v>
      </c>
      <c r="D8" s="27">
        <v>42341.079560185186</v>
      </c>
      <c r="H8" s="45" t="s">
        <v>59</v>
      </c>
      <c r="I8" s="46"/>
      <c r="J8" s="46"/>
      <c r="K8" s="47"/>
      <c r="L8" s="29"/>
      <c r="M8" s="20" t="str">
        <f>IF(L8=12,"Correct","Try Again")</f>
        <v>Try Again</v>
      </c>
      <c r="N8" s="20" t="s">
        <v>60</v>
      </c>
    </row>
    <row r="9" spans="1:14" x14ac:dyDescent="0.3">
      <c r="A9" s="26">
        <v>1009</v>
      </c>
      <c r="B9" s="27">
        <v>42341</v>
      </c>
      <c r="C9" s="27">
        <v>42350</v>
      </c>
      <c r="D9" s="27">
        <v>42348.283182870371</v>
      </c>
      <c r="H9" s="48"/>
      <c r="I9" s="49"/>
      <c r="J9" s="49"/>
      <c r="K9" s="50"/>
      <c r="L9" s="29"/>
      <c r="M9" s="20" t="str">
        <f>IF(L9=57,"Correct","Try Again")</f>
        <v>Try Again</v>
      </c>
      <c r="N9" s="20" t="s">
        <v>61</v>
      </c>
    </row>
    <row r="10" spans="1:14" x14ac:dyDescent="0.3">
      <c r="A10" s="26">
        <v>1033</v>
      </c>
      <c r="B10" s="27">
        <v>42346</v>
      </c>
      <c r="C10" s="27">
        <v>42359</v>
      </c>
      <c r="D10" s="27">
        <v>42358.724479166667</v>
      </c>
      <c r="H10" s="48"/>
      <c r="I10" s="49"/>
      <c r="J10" s="49"/>
      <c r="K10" s="50"/>
      <c r="L10" s="32"/>
      <c r="M10" s="20" t="str">
        <f>IF(L10=56,"Correct","Try Again")</f>
        <v>Try Again</v>
      </c>
      <c r="N10" s="20" t="s">
        <v>62</v>
      </c>
    </row>
    <row r="11" spans="1:14" x14ac:dyDescent="0.3">
      <c r="A11" s="26">
        <v>1099</v>
      </c>
      <c r="B11" s="27">
        <v>42365</v>
      </c>
      <c r="C11" s="27">
        <v>42376</v>
      </c>
      <c r="D11" s="27">
        <v>42373.175023148149</v>
      </c>
      <c r="H11" s="48"/>
      <c r="I11" s="49"/>
      <c r="J11" s="49"/>
      <c r="K11" s="50"/>
      <c r="L11" s="29"/>
      <c r="M11" s="20" t="str">
        <f>IF(L11=6,"Correct","Try Again")</f>
        <v>Try Again</v>
      </c>
      <c r="N11" s="20" t="s">
        <v>63</v>
      </c>
    </row>
    <row r="12" spans="1:14" x14ac:dyDescent="0.3">
      <c r="A12" s="26">
        <v>1131</v>
      </c>
      <c r="B12" s="27">
        <v>42372</v>
      </c>
      <c r="C12" s="27">
        <v>42380</v>
      </c>
      <c r="D12" s="27">
        <v>42373.20175925926</v>
      </c>
      <c r="H12" s="48"/>
      <c r="I12" s="49"/>
      <c r="J12" s="49"/>
      <c r="K12" s="50"/>
    </row>
    <row r="13" spans="1:14" x14ac:dyDescent="0.3">
      <c r="A13" s="26">
        <v>1207</v>
      </c>
      <c r="B13" s="27">
        <v>42388</v>
      </c>
      <c r="C13" s="27">
        <v>42398</v>
      </c>
      <c r="D13" s="27">
        <v>42397.435856481483</v>
      </c>
      <c r="H13" s="48"/>
      <c r="I13" s="49"/>
      <c r="J13" s="49"/>
      <c r="K13" s="50"/>
    </row>
    <row r="14" spans="1:14" x14ac:dyDescent="0.3">
      <c r="A14" s="26">
        <v>1238</v>
      </c>
      <c r="B14" s="27">
        <v>42397</v>
      </c>
      <c r="C14" s="27">
        <v>42400</v>
      </c>
      <c r="D14" s="27">
        <v>42397.140104166669</v>
      </c>
      <c r="H14" s="48"/>
      <c r="I14" s="49"/>
      <c r="J14" s="49"/>
      <c r="K14" s="50"/>
    </row>
    <row r="15" spans="1:14" x14ac:dyDescent="0.3">
      <c r="A15" s="26">
        <v>1304</v>
      </c>
      <c r="B15" s="27">
        <v>42418</v>
      </c>
      <c r="C15" s="27">
        <v>42420</v>
      </c>
      <c r="D15" s="27">
        <v>42419</v>
      </c>
      <c r="H15" s="48"/>
      <c r="I15" s="49"/>
      <c r="J15" s="49"/>
      <c r="K15" s="50"/>
    </row>
    <row r="16" spans="1:14" x14ac:dyDescent="0.3">
      <c r="A16" s="26">
        <v>1307</v>
      </c>
      <c r="B16" s="27">
        <v>42418</v>
      </c>
      <c r="C16" s="27">
        <v>42425</v>
      </c>
      <c r="D16" s="27">
        <v>42419</v>
      </c>
      <c r="H16" s="48"/>
      <c r="I16" s="49"/>
      <c r="J16" s="49"/>
      <c r="K16" s="50"/>
    </row>
    <row r="17" spans="1:11" x14ac:dyDescent="0.3">
      <c r="A17" s="26">
        <v>1310</v>
      </c>
      <c r="B17" s="27">
        <v>42054</v>
      </c>
      <c r="C17" s="27">
        <v>42065</v>
      </c>
      <c r="D17" s="27">
        <v>42061</v>
      </c>
      <c r="H17" s="48"/>
      <c r="I17" s="49"/>
      <c r="J17" s="49"/>
      <c r="K17" s="50"/>
    </row>
    <row r="18" spans="1:11" x14ac:dyDescent="0.3">
      <c r="A18" s="26">
        <v>1326</v>
      </c>
      <c r="B18" s="27">
        <v>42057</v>
      </c>
      <c r="C18" s="27">
        <v>42067</v>
      </c>
      <c r="D18" s="27">
        <v>42063</v>
      </c>
      <c r="H18" s="48"/>
      <c r="I18" s="49"/>
      <c r="J18" s="49"/>
      <c r="K18" s="50"/>
    </row>
    <row r="19" spans="1:11" x14ac:dyDescent="0.3">
      <c r="A19" s="26">
        <v>1467</v>
      </c>
      <c r="B19" s="27">
        <v>42458</v>
      </c>
      <c r="C19" s="27">
        <v>42458</v>
      </c>
      <c r="D19" s="27">
        <v>42458</v>
      </c>
      <c r="H19" s="48"/>
      <c r="I19" s="49"/>
      <c r="J19" s="49"/>
      <c r="K19" s="50"/>
    </row>
    <row r="20" spans="1:11" x14ac:dyDescent="0.3">
      <c r="A20" s="26">
        <v>1474</v>
      </c>
      <c r="B20" s="27">
        <v>42461</v>
      </c>
      <c r="C20" s="27">
        <v>42464</v>
      </c>
      <c r="D20" s="27">
        <v>42461</v>
      </c>
      <c r="H20" s="51"/>
      <c r="I20" s="52"/>
      <c r="J20" s="52"/>
      <c r="K20" s="53"/>
    </row>
    <row r="21" spans="1:11" ht="15" customHeight="1" x14ac:dyDescent="0.3">
      <c r="A21" s="26">
        <v>1501</v>
      </c>
      <c r="B21" s="27">
        <v>42468</v>
      </c>
      <c r="C21" s="27">
        <v>42476</v>
      </c>
      <c r="D21" s="27">
        <v>42474</v>
      </c>
      <c r="H21" s="36" t="s">
        <v>45</v>
      </c>
      <c r="I21" s="37"/>
      <c r="J21" s="37"/>
      <c r="K21" s="38"/>
    </row>
  </sheetData>
  <mergeCells count="8">
    <mergeCell ref="H21:K21"/>
    <mergeCell ref="H7:K7"/>
    <mergeCell ref="E1:G1"/>
    <mergeCell ref="E2:G2"/>
    <mergeCell ref="E3:G3"/>
    <mergeCell ref="E4:G4"/>
    <mergeCell ref="F6:G6"/>
    <mergeCell ref="H8:K20"/>
  </mergeCells>
  <conditionalFormatting sqref="M8:M11">
    <cfRule type="containsText" dxfId="1" priority="1" operator="containsText" text="Try Again">
      <formula>NOT(ISERROR(SEARCH("Try Again",M8)))</formula>
    </cfRule>
    <cfRule type="containsText" dxfId="0" priority="2" operator="containsText" text="Correct">
      <formula>NOT(ISERROR(SEARCH("Correct",M8)))</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ourse xmlns="c738a45e-3bcf-48cb-8d39-644ff56b345e" xsi:nil="true"/>
    <Software xmlns="c738a45e-3bcf-48cb-8d39-644ff56b345e">Excel</Software>
    <lcf76f155ced4ddcb4097134ff3c332f xmlns="c738a45e-3bcf-48cb-8d39-644ff56b345e">
      <Terms xmlns="http://schemas.microsoft.com/office/infopath/2007/PartnerControls"/>
    </lcf76f155ced4ddcb4097134ff3c332f>
    <TaxCatchAll xmlns="d54d633b-8b79-4f5d-aabc-b27645b142a0" xsi:nil="true"/>
    <Level xmlns="c738a45e-3bcf-48cb-8d39-644ff56b345e" xsi:nil="true"/>
    <Order0 xmlns="c738a45e-3bcf-48cb-8d39-644ff56b345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F3FC2D4C2FBA443991D80EE3E46738C" ma:contentTypeVersion="20" ma:contentTypeDescription="Create a new document." ma:contentTypeScope="" ma:versionID="f280fc7265bb3d8560b9030a3b75a9f6">
  <xsd:schema xmlns:xsd="http://www.w3.org/2001/XMLSchema" xmlns:xs="http://www.w3.org/2001/XMLSchema" xmlns:p="http://schemas.microsoft.com/office/2006/metadata/properties" xmlns:ns2="c738a45e-3bcf-48cb-8d39-644ff56b345e" xmlns:ns3="d54d633b-8b79-4f5d-aabc-b27645b142a0" targetNamespace="http://schemas.microsoft.com/office/2006/metadata/properties" ma:root="true" ma:fieldsID="1db68c8d38455e20385ce5b9200f3bd8" ns2:_="" ns3:_="">
    <xsd:import namespace="c738a45e-3bcf-48cb-8d39-644ff56b345e"/>
    <xsd:import namespace="d54d633b-8b79-4f5d-aabc-b27645b142a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Software"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Course" minOccurs="0"/>
                <xsd:element ref="ns2:MediaLengthInSeconds" minOccurs="0"/>
                <xsd:element ref="ns2:MediaServiceSearchProperties" minOccurs="0"/>
                <xsd:element ref="ns2:MediaServiceObjectDetectorVersions" minOccurs="0"/>
                <xsd:element ref="ns2:Level" minOccurs="0"/>
                <xsd:element ref="ns2:Order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38a45e-3bcf-48cb-8d39-644ff56b34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Software" ma:index="13" nillable="true" ma:displayName="Software" ma:default="Excel" ma:description="This is for what software. Just use the primary software." ma:format="Dropdown" ma:internalName="Software">
      <xsd:simpleType>
        <xsd:restriction base="dms:Text">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1096d4f9-4b6f-4b8f-8a4d-947e5ee246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Course" ma:index="22" nillable="true" ma:displayName="Course" ma:description="Note which course this video should be added to." ma:format="Dropdown" ma:internalName="Cours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Level" ma:index="26" nillable="true" ma:displayName="Level" ma:format="Dropdown" ma:internalName="Level">
      <xsd:simpleType>
        <xsd:restriction base="dms:Choice">
          <xsd:enumeration value="Digital Literacy"/>
          <xsd:enumeration value="Data Literacy"/>
          <xsd:enumeration value="Data Fluency"/>
        </xsd:restriction>
      </xsd:simpleType>
    </xsd:element>
    <xsd:element name="Order0" ma:index="27" nillable="true" ma:displayName="Proposed Teach Order" ma:description="Teaching Order" ma:format="Dropdown" ma:internalName="Order0"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54d633b-8b79-4f5d-aabc-b27645b142a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c3d098f9-9cd9-49fd-b7be-7bf6cc6f5cf1}" ma:internalName="TaxCatchAll" ma:showField="CatchAllData" ma:web="d54d633b-8b79-4f5d-aabc-b27645b142a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803C45-D5AF-4773-B554-3A08C4DDCC57}">
  <ds:schemaRefs>
    <ds:schemaRef ds:uri="http://schemas.microsoft.com/sharepoint/v3/contenttype/forms"/>
  </ds:schemaRefs>
</ds:datastoreItem>
</file>

<file path=customXml/itemProps2.xml><?xml version="1.0" encoding="utf-8"?>
<ds:datastoreItem xmlns:ds="http://schemas.openxmlformats.org/officeDocument/2006/customXml" ds:itemID="{348D29D0-E1BC-4DC1-AFC4-84A1CA2AB426}">
  <ds:schemaRefs>
    <ds:schemaRef ds:uri="http://schemas.microsoft.com/office/2006/metadata/properties"/>
    <ds:schemaRef ds:uri="http://schemas.microsoft.com/office/infopath/2007/PartnerControls"/>
    <ds:schemaRef ds:uri="c738a45e-3bcf-48cb-8d39-644ff56b345e"/>
    <ds:schemaRef ds:uri="d54d633b-8b79-4f5d-aabc-b27645b142a0"/>
  </ds:schemaRefs>
</ds:datastoreItem>
</file>

<file path=customXml/itemProps3.xml><?xml version="1.0" encoding="utf-8"?>
<ds:datastoreItem xmlns:ds="http://schemas.openxmlformats.org/officeDocument/2006/customXml" ds:itemID="{F2058357-EEB1-418A-9641-1491FB922C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38a45e-3bcf-48cb-8d39-644ff56b345e"/>
    <ds:schemaRef ds:uri="d54d633b-8b79-4f5d-aabc-b27645b142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Date Functions</vt:lpstr>
      <vt:lpstr>Days Between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Robin Hunt</dc:creator>
  <cp:keywords/>
  <dc:description/>
  <cp:lastModifiedBy>Toni Randell</cp:lastModifiedBy>
  <cp:revision/>
  <dcterms:created xsi:type="dcterms:W3CDTF">2022-07-31T14:26:05Z</dcterms:created>
  <dcterms:modified xsi:type="dcterms:W3CDTF">2025-01-27T16:02:48Z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0x010100AF3FC2D4C2FBA443991D80EE3E46738C</vt:lpwstr>
  </property>
  <property fmtid="{D5CDD505-2E9C-101B-9397-08002B2CF9AE}" pid="3" name="MediaServiceImageTags">
    <vt:lpwstr/>
  </property>
</Properties>
</file>