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robin\Desktop\ThinkData Excel Data Worker\"/>
    </mc:Choice>
  </mc:AlternateContent>
  <xr:revisionPtr revIDLastSave="0" documentId="8_{1B639392-2D7B-4B78-B558-0900A5B6B07C}" xr6:coauthVersionLast="47" xr6:coauthVersionMax="47" xr10:uidLastSave="{00000000-0000-0000-0000-000000000000}"/>
  <bookViews>
    <workbookView xWindow="28680" yWindow="2745" windowWidth="20730" windowHeight="11040" xr2:uid="{3BF7FCB3-6A23-4FA7-94AA-BF63F38B7C53}"/>
  </bookViews>
  <sheets>
    <sheet name="Use VLOOKUP" sheetId="3" r:id="rId1"/>
    <sheet name="ShipRates" sheetId="2" r:id="rId2"/>
    <sheet name="Use XLOOKUP" sheetId="1" r:id="rId3"/>
    <sheet name="ShipperIncentives"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1" l="1"/>
  <c r="H5" i="1"/>
  <c r="H6" i="1"/>
  <c r="H7" i="1"/>
  <c r="H8" i="1"/>
  <c r="H9" i="1"/>
  <c r="H10" i="1"/>
  <c r="H11" i="1"/>
  <c r="H12" i="1"/>
  <c r="H13" i="1"/>
  <c r="H14" i="1"/>
  <c r="H15" i="1"/>
  <c r="H16" i="1"/>
  <c r="H17" i="1"/>
  <c r="H18" i="1"/>
  <c r="H19" i="1"/>
  <c r="H20" i="1"/>
  <c r="H21" i="1"/>
  <c r="H22" i="1"/>
  <c r="H23" i="1"/>
  <c r="H3" i="1"/>
  <c r="Q4" i="3"/>
  <c r="Q6" i="3"/>
  <c r="Q3" i="3"/>
  <c r="Q2" i="3"/>
  <c r="Q5" i="3"/>
</calcChain>
</file>

<file path=xl/sharedStrings.xml><?xml version="1.0" encoding="utf-8"?>
<sst xmlns="http://schemas.openxmlformats.org/spreadsheetml/2006/main" count="90" uniqueCount="37">
  <si>
    <t>Try It Yourself</t>
  </si>
  <si>
    <t>Order ID</t>
  </si>
  <si>
    <t>Order Amount</t>
  </si>
  <si>
    <t>Customer ID</t>
  </si>
  <si>
    <t>Order Date</t>
  </si>
  <si>
    <t>Required Date</t>
  </si>
  <si>
    <t>Ship Date</t>
  </si>
  <si>
    <t>Ship Via</t>
  </si>
  <si>
    <t>Shipping Rate Vlookup</t>
  </si>
  <si>
    <t>Mask #N/A</t>
  </si>
  <si>
    <t>#N/A to "No rate found"</t>
  </si>
  <si>
    <t>ShipperIncentive Vlookup</t>
  </si>
  <si>
    <t>Loomis</t>
  </si>
  <si>
    <t>Purolator</t>
  </si>
  <si>
    <t>UPS</t>
  </si>
  <si>
    <t>Pickup</t>
  </si>
  <si>
    <t>FedEx</t>
  </si>
  <si>
    <t>Shipping Rate XLOOKUP</t>
  </si>
  <si>
    <t>Shipper Incentive XLOOKUP</t>
  </si>
  <si>
    <t>Rate</t>
  </si>
  <si>
    <t>Shipper</t>
  </si>
  <si>
    <t>SCENARIO</t>
  </si>
  <si>
    <t>ANSWERS</t>
  </si>
  <si>
    <t>FEEDBACK</t>
  </si>
  <si>
    <t>TASK</t>
  </si>
  <si>
    <t>Answers belong in the gray shaded cells</t>
  </si>
  <si>
    <t>How many orders returned N/A?</t>
  </si>
  <si>
    <t>What is the average shipper incentive?</t>
  </si>
  <si>
    <t>What is the lowest shipping rate?</t>
  </si>
  <si>
    <t>Which order ID corresponds to the largest shipper incentive?</t>
  </si>
  <si>
    <t>What is the total incentive being given out to shippers?</t>
  </si>
  <si>
    <t>You will use the sample of data to the left to determine a few thing about the sample. You'll look up the shipping rate and handle N/A results in columns H through K and you'll use VLOOKUP in a calculation to find the shipper's cut of each order. If you find any spelling errors in any columns, do not correct them. You will use auto calculate values as displays on the status bar (bottom right-side of the window and shows when you have cells with values highlighted.) Using this feature, manually enter the answers in cells P2:P6.</t>
  </si>
  <si>
    <t>DHL</t>
  </si>
  <si>
    <t xml:space="preserve">DHL         </t>
  </si>
  <si>
    <t xml:space="preserve">UPS   </t>
  </si>
  <si>
    <t>You have been tasked to lookup both the Shipping Rate, and the Shipper Incentive. They are on different sheets of the workbook. Using an XLOOKUP return the appropriate value, and when no value exists return “None Specified” in the different columns.</t>
  </si>
  <si>
    <t>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</si>
</sst>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8" formatCode="&quot;$&quot;#,##0.00_);[Red]\(&quot;$&quot;#,##0.00\)"/>
    <numFmt numFmtId="164" formatCode="&quot;$&quot;#,##0.00;\(&quot;$&quot;#,##0.00\)"/>
    <numFmt numFmtId="165" formatCode="0.000"/>
  </numFmts>
  <fonts count="8" x14ac:knownFonts="1">
    <font>
      <sz val="11"/>
      <color theme="1"/>
      <name val="Calibri"/>
      <family val="2"/>
      <scheme val="minor"/>
    </font>
    <font>
      <sz val="11"/>
      <color theme="1"/>
      <name val="Calibri"/>
      <family val="2"/>
      <scheme val="minor"/>
    </font>
    <font>
      <sz val="10"/>
      <color indexed="8"/>
      <name val="Arial"/>
      <family val="2"/>
    </font>
    <font>
      <sz val="11"/>
      <color indexed="8"/>
      <name val="Calibri"/>
      <family val="2"/>
    </font>
    <font>
      <b/>
      <sz val="11"/>
      <color theme="0"/>
      <name val="Calibri"/>
      <family val="2"/>
      <scheme val="minor"/>
    </font>
    <font>
      <sz val="11"/>
      <color theme="0"/>
      <name val="Calibri"/>
      <family val="2"/>
      <scheme val="minor"/>
    </font>
    <font>
      <sz val="10.5"/>
      <color theme="1"/>
      <name val="Calibri"/>
      <family val="2"/>
      <scheme val="minor"/>
    </font>
    <font>
      <sz val="11"/>
      <color theme="1"/>
      <name val="Candara"/>
      <family val="2"/>
    </font>
  </fonts>
  <fills count="5">
    <fill>
      <patternFill patternType="none"/>
    </fill>
    <fill>
      <patternFill patternType="gray125"/>
    </fill>
    <fill>
      <patternFill patternType="solid">
        <fgColor indexed="22"/>
        <bgColor indexed="0"/>
      </patternFill>
    </fill>
    <fill>
      <patternFill patternType="solid">
        <fgColor theme="1"/>
        <bgColor indexed="64"/>
      </patternFill>
    </fill>
    <fill>
      <patternFill patternType="solid">
        <fgColor theme="0" tint="-4.9989318521683403E-2"/>
        <bgColor indexed="64"/>
      </patternFill>
    </fill>
  </fills>
  <borders count="7">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3">
    <xf numFmtId="0" fontId="0" fillId="0" borderId="0"/>
    <xf numFmtId="9" fontId="1" fillId="0" borderId="0" applyFont="0" applyFill="0" applyBorder="0" applyAlignment="0" applyProtection="0"/>
    <xf numFmtId="0" fontId="2" fillId="0" borderId="0"/>
  </cellStyleXfs>
  <cellXfs count="27">
    <xf numFmtId="0" fontId="0" fillId="0" borderId="0" xfId="0"/>
    <xf numFmtId="0" fontId="3" fillId="2" borderId="1" xfId="2" applyFont="1" applyFill="1" applyBorder="1" applyAlignment="1">
      <alignment horizontal="center"/>
    </xf>
    <xf numFmtId="14" fontId="3" fillId="2" borderId="1" xfId="2" applyNumberFormat="1" applyFont="1" applyFill="1" applyBorder="1" applyAlignment="1">
      <alignment horizontal="center"/>
    </xf>
    <xf numFmtId="0" fontId="3" fillId="0" borderId="2" xfId="2" applyFont="1" applyBorder="1" applyAlignment="1">
      <alignment horizontal="right" wrapText="1"/>
    </xf>
    <xf numFmtId="164" fontId="3" fillId="0" borderId="2" xfId="2" applyNumberFormat="1" applyFont="1" applyBorder="1" applyAlignment="1">
      <alignment horizontal="right" wrapText="1"/>
    </xf>
    <xf numFmtId="14" fontId="3" fillId="0" borderId="2" xfId="2" applyNumberFormat="1" applyFont="1" applyBorder="1" applyAlignment="1">
      <alignment horizontal="right" wrapText="1"/>
    </xf>
    <xf numFmtId="0" fontId="3" fillId="0" borderId="2" xfId="2" applyFont="1" applyBorder="1" applyAlignment="1">
      <alignment wrapText="1"/>
    </xf>
    <xf numFmtId="10" fontId="1" fillId="0" borderId="2" xfId="1" applyNumberFormat="1" applyFont="1" applyBorder="1"/>
    <xf numFmtId="165" fontId="0" fillId="0" borderId="2" xfId="0" applyNumberFormat="1" applyBorder="1"/>
    <xf numFmtId="10" fontId="1" fillId="0" borderId="3" xfId="1" applyNumberFormat="1" applyFont="1" applyBorder="1"/>
    <xf numFmtId="0" fontId="0" fillId="0" borderId="2" xfId="0" quotePrefix="1" applyBorder="1"/>
    <xf numFmtId="14" fontId="3" fillId="2" borderId="0" xfId="2" applyNumberFormat="1" applyFont="1" applyFill="1" applyAlignment="1">
      <alignment horizontal="center"/>
    </xf>
    <xf numFmtId="0" fontId="0" fillId="0" borderId="2" xfId="0" applyBorder="1"/>
    <xf numFmtId="14" fontId="3" fillId="2" borderId="6" xfId="2" applyNumberFormat="1" applyFont="1" applyFill="1" applyBorder="1" applyAlignment="1">
      <alignment horizontal="center"/>
    </xf>
    <xf numFmtId="0" fontId="4" fillId="3" borderId="2" xfId="0" applyFont="1" applyFill="1" applyBorder="1"/>
    <xf numFmtId="0" fontId="0" fillId="4" borderId="2" xfId="0" applyFill="1" applyBorder="1"/>
    <xf numFmtId="8" fontId="0" fillId="4" borderId="2" xfId="0" applyNumberFormat="1" applyFill="1" applyBorder="1"/>
    <xf numFmtId="7" fontId="0" fillId="0" borderId="2" xfId="0" applyNumberFormat="1" applyBorder="1"/>
    <xf numFmtId="9" fontId="0" fillId="4" borderId="2" xfId="0" applyNumberFormat="1" applyFill="1" applyBorder="1"/>
    <xf numFmtId="0" fontId="0" fillId="0" borderId="4" xfId="0" applyBorder="1" applyAlignment="1">
      <alignment horizontal="center"/>
    </xf>
    <xf numFmtId="0" fontId="0" fillId="0" borderId="5" xfId="0" applyBorder="1" applyAlignment="1">
      <alignment horizontal="center"/>
    </xf>
    <xf numFmtId="0" fontId="5" fillId="3" borderId="0" xfId="0" applyFont="1" applyFill="1" applyAlignment="1">
      <alignment horizontal="center"/>
    </xf>
    <xf numFmtId="0" fontId="6" fillId="0" borderId="2" xfId="0" applyFont="1" applyBorder="1" applyAlignment="1">
      <alignment horizontal="left" vertical="top" wrapText="1"/>
    </xf>
    <xf numFmtId="0" fontId="0" fillId="4" borderId="2" xfId="0" applyFill="1" applyBorder="1" applyAlignment="1">
      <alignment horizontal="left" vertical="top" wrapText="1"/>
    </xf>
    <xf numFmtId="0" fontId="0" fillId="0" borderId="2" xfId="0" applyBorder="1" applyAlignment="1">
      <alignment horizontal="center"/>
    </xf>
    <xf numFmtId="0" fontId="4" fillId="3" borderId="0" xfId="0" applyFont="1" applyFill="1" applyAlignment="1">
      <alignment horizontal="center"/>
    </xf>
    <xf numFmtId="0" fontId="7" fillId="0" borderId="2" xfId="0" applyFont="1" applyBorder="1" applyAlignment="1">
      <alignment horizontal="center" vertical="top" wrapText="1"/>
    </xf>
  </cellXfs>
  <cellStyles count="3">
    <cellStyle name="Normal" xfId="0" builtinId="0"/>
    <cellStyle name="Normal_Sheet1" xfId="2" xr:uid="{821821EC-2B24-4D24-B784-393CC15F38D9}"/>
    <cellStyle name="Percent" xfId="1" builtinId="5"/>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9034B-9953-419F-A8CA-7CC8BD66DE8F}">
  <dimension ref="A1:R23"/>
  <sheetViews>
    <sheetView tabSelected="1" zoomScaleNormal="100" workbookViewId="0">
      <selection activeCell="H3" sqref="H3"/>
    </sheetView>
  </sheetViews>
  <sheetFormatPr defaultColWidth="32.28515625" defaultRowHeight="15" x14ac:dyDescent="0.25"/>
  <cols>
    <col min="1" max="1" width="8.28515625" bestFit="1" customWidth="1"/>
    <col min="2" max="2" width="13.42578125" bestFit="1" customWidth="1"/>
    <col min="3" max="3" width="11.5703125" bestFit="1" customWidth="1"/>
    <col min="4" max="4" width="10.5703125" bestFit="1" customWidth="1"/>
    <col min="5" max="5" width="13.42578125" bestFit="1" customWidth="1"/>
    <col min="6" max="6" width="10.5703125" bestFit="1" customWidth="1"/>
    <col min="7" max="7" width="9" bestFit="1" customWidth="1"/>
    <col min="8" max="8" width="20.7109375" bestFit="1" customWidth="1"/>
    <col min="9" max="9" width="15" customWidth="1"/>
    <col min="10" max="10" width="22.140625" bestFit="1" customWidth="1"/>
    <col min="12" max="12" width="11.28515625" customWidth="1"/>
    <col min="13" max="13" width="13.28515625" customWidth="1"/>
    <col min="14" max="14" width="10.5703125" customWidth="1"/>
    <col min="15" max="15" width="9" customWidth="1"/>
    <col min="16" max="16" width="9.140625" customWidth="1"/>
    <col min="17" max="17" width="10" bestFit="1" customWidth="1"/>
    <col min="18" max="18" width="73.42578125" bestFit="1" customWidth="1"/>
  </cols>
  <sheetData>
    <row r="1" spans="1:18" ht="15.75" thickBot="1" x14ac:dyDescent="0.3">
      <c r="J1" s="19" t="s">
        <v>0</v>
      </c>
      <c r="K1" s="20"/>
      <c r="L1" s="21" t="s">
        <v>21</v>
      </c>
      <c r="M1" s="21"/>
      <c r="N1" s="21"/>
      <c r="O1" s="21"/>
      <c r="P1" s="14" t="s">
        <v>22</v>
      </c>
      <c r="Q1" s="14" t="s">
        <v>23</v>
      </c>
      <c r="R1" s="14" t="s">
        <v>24</v>
      </c>
    </row>
    <row r="2" spans="1:18" x14ac:dyDescent="0.25">
      <c r="A2" s="1" t="s">
        <v>1</v>
      </c>
      <c r="B2" s="1" t="s">
        <v>2</v>
      </c>
      <c r="C2" s="1" t="s">
        <v>3</v>
      </c>
      <c r="D2" s="2" t="s">
        <v>4</v>
      </c>
      <c r="E2" s="2" t="s">
        <v>5</v>
      </c>
      <c r="F2" s="2" t="s">
        <v>6</v>
      </c>
      <c r="G2" s="1" t="s">
        <v>7</v>
      </c>
      <c r="H2" s="1" t="s">
        <v>8</v>
      </c>
      <c r="I2" s="1" t="s">
        <v>9</v>
      </c>
      <c r="J2" s="1" t="s">
        <v>10</v>
      </c>
      <c r="K2" s="1" t="s">
        <v>11</v>
      </c>
      <c r="L2" s="22" t="s">
        <v>31</v>
      </c>
      <c r="M2" s="22"/>
      <c r="N2" s="22"/>
      <c r="O2" s="22"/>
      <c r="P2" s="15"/>
      <c r="Q2" s="12" t="str">
        <f>IF(P2=1,"Correct","Try Again")</f>
        <v>Try Again</v>
      </c>
      <c r="R2" s="12" t="s">
        <v>26</v>
      </c>
    </row>
    <row r="3" spans="1:18" x14ac:dyDescent="0.25">
      <c r="A3" s="3">
        <v>1005</v>
      </c>
      <c r="B3" s="4">
        <v>29</v>
      </c>
      <c r="C3" s="3">
        <v>64</v>
      </c>
      <c r="D3" s="5">
        <v>42341</v>
      </c>
      <c r="E3" s="5">
        <v>42347</v>
      </c>
      <c r="F3" s="5">
        <v>42341.079560185186</v>
      </c>
      <c r="G3" s="6" t="s">
        <v>16</v>
      </c>
      <c r="H3" s="7"/>
      <c r="I3" s="7"/>
      <c r="J3" s="7"/>
      <c r="K3" s="17"/>
      <c r="L3" s="22"/>
      <c r="M3" s="22"/>
      <c r="N3" s="22"/>
      <c r="O3" s="22"/>
      <c r="P3" s="18"/>
      <c r="Q3" s="12" t="str">
        <f>IF(OR(P3=2,P3=0.02,P3=2%),"Correct","Try Again")</f>
        <v>Try Again</v>
      </c>
      <c r="R3" s="12" t="s">
        <v>28</v>
      </c>
    </row>
    <row r="4" spans="1:18" x14ac:dyDescent="0.25">
      <c r="A4" s="3">
        <v>1009</v>
      </c>
      <c r="B4" s="4">
        <v>29</v>
      </c>
      <c r="C4" s="3">
        <v>25</v>
      </c>
      <c r="D4" s="5">
        <v>42341</v>
      </c>
      <c r="E4" s="5">
        <v>42350</v>
      </c>
      <c r="F4" s="5">
        <v>42348.283182870371</v>
      </c>
      <c r="G4" s="6" t="s">
        <v>12</v>
      </c>
      <c r="H4" s="7"/>
      <c r="I4" s="7"/>
      <c r="J4" s="7"/>
      <c r="K4" s="17"/>
      <c r="L4" s="22"/>
      <c r="M4" s="22"/>
      <c r="N4" s="22"/>
      <c r="O4" s="22"/>
      <c r="P4" s="16"/>
      <c r="Q4" s="12" t="str">
        <f>IF(P4=54.46,"Correct","Try Again")</f>
        <v>Try Again</v>
      </c>
      <c r="R4" s="12" t="s">
        <v>27</v>
      </c>
    </row>
    <row r="5" spans="1:18" x14ac:dyDescent="0.25">
      <c r="A5" s="3">
        <v>1033</v>
      </c>
      <c r="B5" s="4">
        <v>3520.3</v>
      </c>
      <c r="C5" s="3">
        <v>1</v>
      </c>
      <c r="D5" s="5">
        <v>42346</v>
      </c>
      <c r="E5" s="5">
        <v>42359</v>
      </c>
      <c r="F5" s="5">
        <v>42358.724479166667</v>
      </c>
      <c r="G5" s="6" t="s">
        <v>12</v>
      </c>
      <c r="H5" s="7"/>
      <c r="I5" s="7"/>
      <c r="J5" s="7"/>
      <c r="K5" s="17"/>
      <c r="L5" s="22"/>
      <c r="M5" s="22"/>
      <c r="N5" s="22"/>
      <c r="O5" s="22"/>
      <c r="P5" s="15"/>
      <c r="Q5" s="12" t="str">
        <f>IF(P5=1304,"Correct","Try Again")</f>
        <v>Try Again</v>
      </c>
      <c r="R5" s="12" t="s">
        <v>29</v>
      </c>
    </row>
    <row r="6" spans="1:18" ht="30" x14ac:dyDescent="0.25">
      <c r="A6" s="3">
        <v>1099</v>
      </c>
      <c r="B6" s="4">
        <v>26.1</v>
      </c>
      <c r="C6" s="3">
        <v>44</v>
      </c>
      <c r="D6" s="5">
        <v>42365</v>
      </c>
      <c r="E6" s="5">
        <v>42376</v>
      </c>
      <c r="F6" s="5">
        <v>42373.175023148149</v>
      </c>
      <c r="G6" s="6" t="s">
        <v>13</v>
      </c>
      <c r="H6" s="7"/>
      <c r="I6" s="7"/>
      <c r="J6" s="7"/>
      <c r="K6" s="17"/>
      <c r="L6" s="22"/>
      <c r="M6" s="22"/>
      <c r="N6" s="22"/>
      <c r="O6" s="22"/>
      <c r="P6" s="15"/>
      <c r="Q6" s="12" t="str">
        <f>IF(P6=1089.12,"Correct","Try Again")</f>
        <v>Try Again</v>
      </c>
      <c r="R6" s="12" t="s">
        <v>30</v>
      </c>
    </row>
    <row r="7" spans="1:18" x14ac:dyDescent="0.25">
      <c r="A7" s="3">
        <v>1131</v>
      </c>
      <c r="B7" s="4">
        <v>357.41</v>
      </c>
      <c r="C7" s="3">
        <v>68</v>
      </c>
      <c r="D7" s="5">
        <v>42372</v>
      </c>
      <c r="E7" s="5">
        <v>42380</v>
      </c>
      <c r="F7" s="5">
        <v>42373.20175925926</v>
      </c>
      <c r="G7" s="6" t="s">
        <v>14</v>
      </c>
      <c r="H7" s="7"/>
      <c r="I7" s="7"/>
      <c r="J7" s="7"/>
      <c r="K7" s="17"/>
      <c r="L7" s="22"/>
      <c r="M7" s="22"/>
      <c r="N7" s="22"/>
      <c r="O7" s="22"/>
    </row>
    <row r="8" spans="1:18" ht="30" x14ac:dyDescent="0.25">
      <c r="A8" s="3">
        <v>1207</v>
      </c>
      <c r="B8" s="4">
        <v>14.5</v>
      </c>
      <c r="C8" s="3">
        <v>16</v>
      </c>
      <c r="D8" s="5">
        <v>42388</v>
      </c>
      <c r="E8" s="5">
        <v>42398</v>
      </c>
      <c r="F8" s="5">
        <v>42397.435856481483</v>
      </c>
      <c r="G8" s="6" t="s">
        <v>13</v>
      </c>
      <c r="H8" s="7"/>
      <c r="I8" s="7"/>
      <c r="J8" s="7"/>
      <c r="K8" s="17"/>
      <c r="L8" s="22"/>
      <c r="M8" s="22"/>
      <c r="N8" s="22"/>
      <c r="O8" s="22"/>
    </row>
    <row r="9" spans="1:18" x14ac:dyDescent="0.25">
      <c r="A9" s="3">
        <v>1238</v>
      </c>
      <c r="B9" s="4">
        <v>1024.01</v>
      </c>
      <c r="C9" s="3">
        <v>19</v>
      </c>
      <c r="D9" s="5">
        <v>42397</v>
      </c>
      <c r="E9" s="5">
        <v>42400</v>
      </c>
      <c r="F9" s="5">
        <v>42397.140104166669</v>
      </c>
      <c r="G9" s="6" t="s">
        <v>14</v>
      </c>
      <c r="H9" s="7"/>
      <c r="I9" s="7"/>
      <c r="J9" s="7"/>
      <c r="K9" s="17"/>
      <c r="L9" s="22"/>
      <c r="M9" s="22"/>
      <c r="N9" s="22"/>
      <c r="O9" s="22"/>
    </row>
    <row r="10" spans="1:18" ht="30" x14ac:dyDescent="0.25">
      <c r="A10" s="3">
        <v>1304</v>
      </c>
      <c r="B10" s="4">
        <v>5344.24</v>
      </c>
      <c r="C10" s="3">
        <v>33</v>
      </c>
      <c r="D10" s="5">
        <v>42418</v>
      </c>
      <c r="E10" s="5">
        <v>42420</v>
      </c>
      <c r="F10" s="5">
        <v>42419</v>
      </c>
      <c r="G10" s="6" t="s">
        <v>13</v>
      </c>
      <c r="H10" s="7"/>
      <c r="I10" s="7"/>
      <c r="J10" s="7"/>
      <c r="K10" s="17"/>
      <c r="L10" s="22"/>
      <c r="M10" s="22"/>
      <c r="N10" s="22"/>
      <c r="O10" s="22"/>
    </row>
    <row r="11" spans="1:18" x14ac:dyDescent="0.25">
      <c r="A11" s="3">
        <v>1307</v>
      </c>
      <c r="B11" s="4">
        <v>1577.2</v>
      </c>
      <c r="C11" s="3">
        <v>58</v>
      </c>
      <c r="D11" s="5">
        <v>42418</v>
      </c>
      <c r="E11" s="5">
        <v>42425</v>
      </c>
      <c r="F11" s="5">
        <v>42419</v>
      </c>
      <c r="G11" s="6" t="s">
        <v>15</v>
      </c>
      <c r="H11" s="7"/>
      <c r="I11" s="7"/>
      <c r="J11" s="7"/>
      <c r="K11" s="17"/>
      <c r="L11" s="22"/>
      <c r="M11" s="22"/>
      <c r="N11" s="22"/>
      <c r="O11" s="22"/>
    </row>
    <row r="12" spans="1:18" x14ac:dyDescent="0.25">
      <c r="A12" s="3">
        <v>1310</v>
      </c>
      <c r="B12" s="4">
        <v>58</v>
      </c>
      <c r="C12" s="3">
        <v>30</v>
      </c>
      <c r="D12" s="5">
        <v>42054</v>
      </c>
      <c r="E12" s="5">
        <v>42065</v>
      </c>
      <c r="F12" s="5">
        <v>42061</v>
      </c>
      <c r="G12" s="6" t="s">
        <v>15</v>
      </c>
      <c r="H12" s="7"/>
      <c r="I12" s="7"/>
      <c r="J12" s="7"/>
      <c r="K12" s="17"/>
      <c r="L12" s="22"/>
      <c r="M12" s="22"/>
      <c r="N12" s="22"/>
      <c r="O12" s="22"/>
    </row>
    <row r="13" spans="1:18" ht="30" x14ac:dyDescent="0.25">
      <c r="A13" s="3">
        <v>1326</v>
      </c>
      <c r="B13" s="4">
        <v>29</v>
      </c>
      <c r="C13" s="3">
        <v>57</v>
      </c>
      <c r="D13" s="5">
        <v>42057</v>
      </c>
      <c r="E13" s="5">
        <v>42067</v>
      </c>
      <c r="F13" s="5">
        <v>42063</v>
      </c>
      <c r="G13" s="6" t="s">
        <v>13</v>
      </c>
      <c r="H13" s="7"/>
      <c r="I13" s="7"/>
      <c r="J13" s="7"/>
      <c r="K13" s="17"/>
      <c r="L13" s="22"/>
      <c r="M13" s="22"/>
      <c r="N13" s="22"/>
      <c r="O13" s="22"/>
    </row>
    <row r="14" spans="1:18" x14ac:dyDescent="0.25">
      <c r="A14" s="3">
        <v>1467</v>
      </c>
      <c r="B14" s="4">
        <v>151.5</v>
      </c>
      <c r="C14" s="3">
        <v>34</v>
      </c>
      <c r="D14" s="5">
        <v>42458</v>
      </c>
      <c r="E14" s="5">
        <v>42458</v>
      </c>
      <c r="F14" s="5">
        <v>42458</v>
      </c>
      <c r="G14" s="6" t="s">
        <v>16</v>
      </c>
      <c r="H14" s="7"/>
      <c r="I14" s="7"/>
      <c r="J14" s="7"/>
      <c r="K14" s="17"/>
      <c r="L14" s="22"/>
      <c r="M14" s="22"/>
      <c r="N14" s="22"/>
      <c r="O14" s="22"/>
    </row>
    <row r="15" spans="1:18" x14ac:dyDescent="0.25">
      <c r="A15" s="3">
        <v>1474</v>
      </c>
      <c r="B15" s="4">
        <v>29</v>
      </c>
      <c r="C15" s="3">
        <v>65</v>
      </c>
      <c r="D15" s="5">
        <v>42461</v>
      </c>
      <c r="E15" s="5">
        <v>42464</v>
      </c>
      <c r="F15" s="5">
        <v>42461</v>
      </c>
      <c r="G15" s="6" t="s">
        <v>32</v>
      </c>
      <c r="H15" s="7"/>
      <c r="I15" s="7"/>
      <c r="J15" s="7"/>
      <c r="K15" s="17"/>
      <c r="L15" s="22"/>
      <c r="M15" s="22"/>
      <c r="N15" s="22"/>
      <c r="O15" s="22"/>
    </row>
    <row r="16" spans="1:18" x14ac:dyDescent="0.25">
      <c r="A16" s="3">
        <v>1501</v>
      </c>
      <c r="B16" s="4">
        <v>43.5</v>
      </c>
      <c r="C16" s="3">
        <v>20</v>
      </c>
      <c r="D16" s="5">
        <v>42468</v>
      </c>
      <c r="E16" s="5">
        <v>42476</v>
      </c>
      <c r="F16" s="5">
        <v>42474</v>
      </c>
      <c r="G16" s="6" t="s">
        <v>15</v>
      </c>
      <c r="H16" s="7"/>
      <c r="I16" s="7"/>
      <c r="J16" s="7"/>
      <c r="K16" s="17"/>
      <c r="L16" s="23" t="s">
        <v>25</v>
      </c>
      <c r="M16" s="23"/>
      <c r="N16" s="23"/>
      <c r="O16" s="23"/>
    </row>
    <row r="17" spans="1:11" x14ac:dyDescent="0.25">
      <c r="A17" s="3">
        <v>1512</v>
      </c>
      <c r="B17" s="4">
        <v>1329.92</v>
      </c>
      <c r="C17" s="3">
        <v>16</v>
      </c>
      <c r="D17" s="5">
        <v>42471</v>
      </c>
      <c r="E17" s="5">
        <v>42477</v>
      </c>
      <c r="F17" s="5">
        <v>42476</v>
      </c>
      <c r="G17" s="6" t="s">
        <v>12</v>
      </c>
      <c r="H17" s="7"/>
      <c r="I17" s="7"/>
      <c r="J17" s="7"/>
      <c r="K17" s="17"/>
    </row>
    <row r="18" spans="1:11" x14ac:dyDescent="0.25">
      <c r="A18" s="3">
        <v>1537</v>
      </c>
      <c r="B18" s="4">
        <v>1944.9</v>
      </c>
      <c r="C18" s="3">
        <v>63</v>
      </c>
      <c r="D18" s="5">
        <v>42477</v>
      </c>
      <c r="E18" s="5">
        <v>42477</v>
      </c>
      <c r="F18" s="5">
        <v>42477</v>
      </c>
      <c r="G18" s="6" t="s">
        <v>32</v>
      </c>
      <c r="H18" s="7"/>
      <c r="I18" s="7"/>
      <c r="J18" s="7"/>
      <c r="K18" s="17"/>
    </row>
    <row r="19" spans="1:11" x14ac:dyDescent="0.25">
      <c r="A19" s="3">
        <v>1610</v>
      </c>
      <c r="B19" s="4">
        <v>43.5</v>
      </c>
      <c r="C19" s="3">
        <v>6</v>
      </c>
      <c r="D19" s="5">
        <v>42501</v>
      </c>
      <c r="E19" s="5">
        <v>42512</v>
      </c>
      <c r="F19" s="5">
        <v>42506</v>
      </c>
      <c r="G19" s="6" t="s">
        <v>14</v>
      </c>
      <c r="H19" s="7"/>
      <c r="I19" s="7"/>
      <c r="J19" s="7"/>
      <c r="K19" s="17"/>
    </row>
    <row r="20" spans="1:11" ht="30" x14ac:dyDescent="0.25">
      <c r="A20" s="3">
        <v>1655</v>
      </c>
      <c r="B20" s="4">
        <v>2409.46</v>
      </c>
      <c r="C20" s="3">
        <v>58</v>
      </c>
      <c r="D20" s="5">
        <v>42516</v>
      </c>
      <c r="E20" s="5">
        <v>42519</v>
      </c>
      <c r="F20" s="5">
        <v>42518</v>
      </c>
      <c r="G20" s="6" t="s">
        <v>13</v>
      </c>
      <c r="H20" s="7"/>
      <c r="I20" s="7"/>
      <c r="J20" s="7"/>
      <c r="K20" s="17"/>
    </row>
    <row r="21" spans="1:11" x14ac:dyDescent="0.25">
      <c r="A21" s="3">
        <v>1850</v>
      </c>
      <c r="B21" s="4">
        <v>61.5</v>
      </c>
      <c r="C21" s="3">
        <v>74</v>
      </c>
      <c r="D21" s="5">
        <v>42561</v>
      </c>
      <c r="E21" s="5">
        <v>42563</v>
      </c>
      <c r="F21" s="5">
        <v>42561</v>
      </c>
      <c r="G21" s="6" t="s">
        <v>14</v>
      </c>
      <c r="H21" s="7"/>
      <c r="I21" s="7"/>
      <c r="J21" s="7"/>
      <c r="K21" s="17"/>
    </row>
    <row r="22" spans="1:11" x14ac:dyDescent="0.25">
      <c r="A22" s="3">
        <v>1891</v>
      </c>
      <c r="B22" s="4">
        <v>494.35</v>
      </c>
      <c r="C22" s="3">
        <v>56</v>
      </c>
      <c r="D22" s="5">
        <v>42575</v>
      </c>
      <c r="E22" s="5">
        <v>42578</v>
      </c>
      <c r="F22" s="5">
        <v>42576</v>
      </c>
      <c r="G22" s="6" t="s">
        <v>12</v>
      </c>
      <c r="H22" s="7"/>
      <c r="I22" s="7"/>
      <c r="J22" s="7"/>
      <c r="K22" s="17"/>
    </row>
    <row r="23" spans="1:11" x14ac:dyDescent="0.25">
      <c r="A23" s="3">
        <v>1977</v>
      </c>
      <c r="B23" s="4">
        <v>5220.96</v>
      </c>
      <c r="C23" s="3">
        <v>30</v>
      </c>
      <c r="D23" s="5">
        <v>42599</v>
      </c>
      <c r="E23" s="5">
        <v>42602</v>
      </c>
      <c r="F23" s="5">
        <v>42600</v>
      </c>
      <c r="G23" s="6" t="s">
        <v>15</v>
      </c>
      <c r="H23" s="7"/>
      <c r="I23" s="7"/>
      <c r="J23" s="7"/>
      <c r="K23" s="17"/>
    </row>
  </sheetData>
  <mergeCells count="4">
    <mergeCell ref="J1:K1"/>
    <mergeCell ref="L1:O1"/>
    <mergeCell ref="L2:O15"/>
    <mergeCell ref="L16:O16"/>
  </mergeCells>
  <conditionalFormatting sqref="Q2:Q6">
    <cfRule type="containsText" dxfId="1" priority="1" operator="containsText" text="Try Again">
      <formula>NOT(ISERROR(SEARCH("Try Again",Q2)))</formula>
    </cfRule>
    <cfRule type="containsText" dxfId="0" priority="2" operator="containsText" text="Correct">
      <formula>NOT(ISERROR(SEARCH("Correct",Q2)))</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51F72-F598-45CB-888C-33FC28F8FA6E}">
  <sheetPr>
    <tabColor theme="9" tint="-0.249977111117893"/>
  </sheetPr>
  <dimension ref="A1:B6"/>
  <sheetViews>
    <sheetView workbookViewId="0">
      <selection activeCell="A5" sqref="A5"/>
    </sheetView>
  </sheetViews>
  <sheetFormatPr defaultRowHeight="15" x14ac:dyDescent="0.25"/>
  <cols>
    <col min="1" max="1" width="10.5703125" customWidth="1"/>
  </cols>
  <sheetData>
    <row r="1" spans="1:2" x14ac:dyDescent="0.25">
      <c r="A1" s="1" t="s">
        <v>7</v>
      </c>
      <c r="B1" s="1" t="s">
        <v>19</v>
      </c>
    </row>
    <row r="2" spans="1:2" x14ac:dyDescent="0.25">
      <c r="A2" s="6" t="s">
        <v>12</v>
      </c>
      <c r="B2" s="8">
        <v>0.05</v>
      </c>
    </row>
    <row r="3" spans="1:2" x14ac:dyDescent="0.25">
      <c r="A3" s="6" t="s">
        <v>13</v>
      </c>
      <c r="B3" s="8">
        <v>0.06</v>
      </c>
    </row>
    <row r="4" spans="1:2" x14ac:dyDescent="0.25">
      <c r="A4" s="6" t="s">
        <v>14</v>
      </c>
      <c r="B4" s="8">
        <v>0.05</v>
      </c>
    </row>
    <row r="5" spans="1:2" x14ac:dyDescent="0.25">
      <c r="A5" s="6" t="s">
        <v>33</v>
      </c>
      <c r="B5" s="8">
        <v>0.02</v>
      </c>
    </row>
    <row r="6" spans="1:2" x14ac:dyDescent="0.25">
      <c r="A6" s="6" t="s">
        <v>16</v>
      </c>
      <c r="B6" s="8">
        <v>6.5000000000000002E-2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B6765-B8CF-4E50-AF55-3C4734EA155D}">
  <dimension ref="A1:L23"/>
  <sheetViews>
    <sheetView zoomScale="70" zoomScaleNormal="70" workbookViewId="0">
      <pane ySplit="2" topLeftCell="A3" activePane="bottomLeft" state="frozen"/>
      <selection pane="bottomLeft" activeCell="K14" sqref="K14"/>
    </sheetView>
  </sheetViews>
  <sheetFormatPr defaultColWidth="32.28515625" defaultRowHeight="15" x14ac:dyDescent="0.25"/>
  <cols>
    <col min="1" max="1" width="8.28515625" bestFit="1" customWidth="1"/>
    <col min="2" max="2" width="13.42578125" bestFit="1" customWidth="1"/>
    <col min="3" max="3" width="11.5703125" bestFit="1" customWidth="1"/>
    <col min="4" max="4" width="10.5703125" bestFit="1" customWidth="1"/>
    <col min="5" max="5" width="13.42578125" bestFit="1" customWidth="1"/>
    <col min="6" max="6" width="10.5703125" bestFit="1" customWidth="1"/>
    <col min="7" max="7" width="9" bestFit="1" customWidth="1"/>
    <col min="8" max="8" width="20.7109375" bestFit="1" customWidth="1"/>
    <col min="9" max="9" width="21.7109375" bestFit="1" customWidth="1"/>
    <col min="10" max="10" width="25.28515625" bestFit="1" customWidth="1"/>
  </cols>
  <sheetData>
    <row r="1" spans="1:12" x14ac:dyDescent="0.25">
      <c r="I1" s="24" t="s">
        <v>0</v>
      </c>
      <c r="J1" s="24"/>
    </row>
    <row r="2" spans="1:12" x14ac:dyDescent="0.25">
      <c r="A2" s="1" t="s">
        <v>1</v>
      </c>
      <c r="B2" s="1" t="s">
        <v>2</v>
      </c>
      <c r="C2" s="1" t="s">
        <v>3</v>
      </c>
      <c r="D2" s="2" t="s">
        <v>4</v>
      </c>
      <c r="E2" s="2" t="s">
        <v>5</v>
      </c>
      <c r="F2" s="2" t="s">
        <v>6</v>
      </c>
      <c r="G2" s="1" t="s">
        <v>7</v>
      </c>
      <c r="H2" s="1" t="s">
        <v>8</v>
      </c>
      <c r="I2" s="13" t="s">
        <v>17</v>
      </c>
      <c r="J2" s="11" t="s">
        <v>18</v>
      </c>
    </row>
    <row r="3" spans="1:12" x14ac:dyDescent="0.25">
      <c r="A3" s="3">
        <v>1005</v>
      </c>
      <c r="B3" s="4">
        <v>29</v>
      </c>
      <c r="C3" s="3">
        <v>64</v>
      </c>
      <c r="D3" s="5">
        <v>42341</v>
      </c>
      <c r="E3" s="5">
        <v>42347</v>
      </c>
      <c r="F3" s="5">
        <v>42341.079560185186</v>
      </c>
      <c r="G3" s="6" t="s">
        <v>16</v>
      </c>
      <c r="H3" s="9">
        <f>VLOOKUP(G3,ShipRates!$A$2:$B$6,2, FALSE)</f>
        <v>6.5000000000000002E-2</v>
      </c>
      <c r="I3" s="10"/>
      <c r="J3" s="12"/>
    </row>
    <row r="4" spans="1:12" x14ac:dyDescent="0.25">
      <c r="A4" s="3">
        <v>1009</v>
      </c>
      <c r="B4" s="4">
        <v>29</v>
      </c>
      <c r="C4" s="3">
        <v>25</v>
      </c>
      <c r="D4" s="5">
        <v>42341</v>
      </c>
      <c r="E4" s="5">
        <v>42350</v>
      </c>
      <c r="F4" s="5">
        <v>42348.283182870371</v>
      </c>
      <c r="G4" s="6" t="s">
        <v>12</v>
      </c>
      <c r="H4" s="9">
        <f>VLOOKUP(G4,ShipRates!$A$2:$B$6,2, FALSE)</f>
        <v>0.05</v>
      </c>
      <c r="I4" s="10"/>
      <c r="J4" s="12"/>
      <c r="L4" s="25" t="s">
        <v>36</v>
      </c>
    </row>
    <row r="5" spans="1:12" x14ac:dyDescent="0.25">
      <c r="A5" s="3">
        <v>1033</v>
      </c>
      <c r="B5" s="4">
        <v>3520.3</v>
      </c>
      <c r="C5" s="3">
        <v>1</v>
      </c>
      <c r="D5" s="5">
        <v>42346</v>
      </c>
      <c r="E5" s="5">
        <v>42359</v>
      </c>
      <c r="F5" s="5">
        <v>42358.724479166667</v>
      </c>
      <c r="G5" s="6" t="s">
        <v>12</v>
      </c>
      <c r="H5" s="9">
        <f>VLOOKUP(G5,ShipRates!$A$2:$B$6,2, FALSE)</f>
        <v>0.05</v>
      </c>
      <c r="I5" s="10"/>
      <c r="J5" s="12"/>
      <c r="L5" s="26" t="s">
        <v>35</v>
      </c>
    </row>
    <row r="6" spans="1:12" ht="30" x14ac:dyDescent="0.25">
      <c r="A6" s="3">
        <v>1099</v>
      </c>
      <c r="B6" s="4">
        <v>26.1</v>
      </c>
      <c r="C6" s="3">
        <v>44</v>
      </c>
      <c r="D6" s="5">
        <v>42365</v>
      </c>
      <c r="E6" s="5">
        <v>42376</v>
      </c>
      <c r="F6" s="5">
        <v>42373.175023148149</v>
      </c>
      <c r="G6" s="6" t="s">
        <v>13</v>
      </c>
      <c r="H6" s="9">
        <f>VLOOKUP(G6,ShipRates!$A$2:$B$6,2, FALSE)</f>
        <v>0.06</v>
      </c>
      <c r="I6" s="10"/>
      <c r="J6" s="12"/>
      <c r="L6" s="26"/>
    </row>
    <row r="7" spans="1:12" x14ac:dyDescent="0.25">
      <c r="A7" s="3">
        <v>1131</v>
      </c>
      <c r="B7" s="4">
        <v>357.41</v>
      </c>
      <c r="C7" s="3">
        <v>68</v>
      </c>
      <c r="D7" s="5">
        <v>42372</v>
      </c>
      <c r="E7" s="5">
        <v>42380</v>
      </c>
      <c r="F7" s="5">
        <v>42373.20175925926</v>
      </c>
      <c r="G7" s="6" t="s">
        <v>14</v>
      </c>
      <c r="H7" s="9">
        <f>VLOOKUP(G7,ShipRates!$A$2:$B$6,2, FALSE)</f>
        <v>0.05</v>
      </c>
      <c r="I7" s="10"/>
      <c r="J7" s="12"/>
      <c r="L7" s="26"/>
    </row>
    <row r="8" spans="1:12" ht="30" x14ac:dyDescent="0.25">
      <c r="A8" s="3">
        <v>1207</v>
      </c>
      <c r="B8" s="4">
        <v>14.5</v>
      </c>
      <c r="C8" s="3">
        <v>16</v>
      </c>
      <c r="D8" s="5">
        <v>42388</v>
      </c>
      <c r="E8" s="5">
        <v>42398</v>
      </c>
      <c r="F8" s="5">
        <v>42397.435856481483</v>
      </c>
      <c r="G8" s="6" t="s">
        <v>13</v>
      </c>
      <c r="H8" s="9">
        <f>VLOOKUP(G8,ShipRates!$A$2:$B$6,2, FALSE)</f>
        <v>0.06</v>
      </c>
      <c r="I8" s="10"/>
      <c r="J8" s="12"/>
      <c r="L8" s="26"/>
    </row>
    <row r="9" spans="1:12" x14ac:dyDescent="0.25">
      <c r="A9" s="3">
        <v>1238</v>
      </c>
      <c r="B9" s="4">
        <v>1024.01</v>
      </c>
      <c r="C9" s="3">
        <v>19</v>
      </c>
      <c r="D9" s="5">
        <v>42397</v>
      </c>
      <c r="E9" s="5">
        <v>42400</v>
      </c>
      <c r="F9" s="5">
        <v>42397.140104166669</v>
      </c>
      <c r="G9" s="6" t="s">
        <v>14</v>
      </c>
      <c r="H9" s="9">
        <f>VLOOKUP(G9,ShipRates!$A$2:$B$6,2, FALSE)</f>
        <v>0.05</v>
      </c>
      <c r="I9" s="10"/>
      <c r="J9" s="12"/>
      <c r="L9" s="26"/>
    </row>
    <row r="10" spans="1:12" ht="30" x14ac:dyDescent="0.25">
      <c r="A10" s="3">
        <v>1304</v>
      </c>
      <c r="B10" s="4">
        <v>5344.24</v>
      </c>
      <c r="C10" s="3">
        <v>33</v>
      </c>
      <c r="D10" s="5">
        <v>42418</v>
      </c>
      <c r="E10" s="5">
        <v>42420</v>
      </c>
      <c r="F10" s="5">
        <v>42419</v>
      </c>
      <c r="G10" s="6" t="s">
        <v>13</v>
      </c>
      <c r="H10" s="9">
        <f>VLOOKUP(G10,ShipRates!$A$2:$B$6,2, FALSE)</f>
        <v>0.06</v>
      </c>
      <c r="I10" s="10"/>
      <c r="J10" s="12"/>
      <c r="L10" s="26"/>
    </row>
    <row r="11" spans="1:12" x14ac:dyDescent="0.25">
      <c r="A11" s="3">
        <v>1307</v>
      </c>
      <c r="B11" s="4">
        <v>1577.2</v>
      </c>
      <c r="C11" s="3">
        <v>58</v>
      </c>
      <c r="D11" s="5">
        <v>42418</v>
      </c>
      <c r="E11" s="5">
        <v>42425</v>
      </c>
      <c r="F11" s="5">
        <v>42419</v>
      </c>
      <c r="G11" s="6" t="s">
        <v>15</v>
      </c>
      <c r="H11" s="9" t="e">
        <f>VLOOKUP(G11,ShipRates!$A$2:$B$6,2, FALSE)</f>
        <v>#N/A</v>
      </c>
      <c r="I11" s="10"/>
      <c r="J11" s="12"/>
    </row>
    <row r="12" spans="1:12" x14ac:dyDescent="0.25">
      <c r="A12" s="3">
        <v>1310</v>
      </c>
      <c r="B12" s="4">
        <v>58</v>
      </c>
      <c r="C12" s="3">
        <v>30</v>
      </c>
      <c r="D12" s="5">
        <v>42054</v>
      </c>
      <c r="E12" s="5">
        <v>42065</v>
      </c>
      <c r="F12" s="5">
        <v>42061</v>
      </c>
      <c r="G12" s="6" t="s">
        <v>15</v>
      </c>
      <c r="H12" s="9" t="e">
        <f>VLOOKUP(G12,ShipRates!$A$2:$B$6,2, FALSE)</f>
        <v>#N/A</v>
      </c>
      <c r="I12" s="10"/>
      <c r="J12" s="12"/>
    </row>
    <row r="13" spans="1:12" ht="30" x14ac:dyDescent="0.25">
      <c r="A13" s="3">
        <v>1326</v>
      </c>
      <c r="B13" s="4">
        <v>29</v>
      </c>
      <c r="C13" s="3">
        <v>57</v>
      </c>
      <c r="D13" s="5">
        <v>42057</v>
      </c>
      <c r="E13" s="5">
        <v>42067</v>
      </c>
      <c r="F13" s="5">
        <v>42063</v>
      </c>
      <c r="G13" s="6" t="s">
        <v>13</v>
      </c>
      <c r="H13" s="9">
        <f>VLOOKUP(G13,ShipRates!$A$2:$B$6,2, FALSE)</f>
        <v>0.06</v>
      </c>
      <c r="I13" s="10"/>
      <c r="J13" s="12"/>
    </row>
    <row r="14" spans="1:12" x14ac:dyDescent="0.25">
      <c r="A14" s="3">
        <v>1467</v>
      </c>
      <c r="B14" s="4">
        <v>151.5</v>
      </c>
      <c r="C14" s="3">
        <v>34</v>
      </c>
      <c r="D14" s="5">
        <v>42458</v>
      </c>
      <c r="E14" s="5">
        <v>42458</v>
      </c>
      <c r="F14" s="5">
        <v>42458</v>
      </c>
      <c r="G14" s="6" t="s">
        <v>16</v>
      </c>
      <c r="H14" s="9">
        <f>VLOOKUP(G14,ShipRates!$A$2:$B$6,2, FALSE)</f>
        <v>6.5000000000000002E-2</v>
      </c>
      <c r="I14" s="10"/>
      <c r="J14" s="12"/>
    </row>
    <row r="15" spans="1:12" x14ac:dyDescent="0.25">
      <c r="A15" s="3">
        <v>1474</v>
      </c>
      <c r="B15" s="4">
        <v>29</v>
      </c>
      <c r="C15" s="3">
        <v>65</v>
      </c>
      <c r="D15" s="5">
        <v>42461</v>
      </c>
      <c r="E15" s="5">
        <v>42464</v>
      </c>
      <c r="F15" s="5">
        <v>42461</v>
      </c>
      <c r="G15" s="6" t="s">
        <v>32</v>
      </c>
      <c r="H15" s="9" t="e">
        <f>VLOOKUP(G15,ShipRates!$A$2:$B$6,2, FALSE)</f>
        <v>#N/A</v>
      </c>
      <c r="I15" s="10"/>
      <c r="J15" s="12"/>
    </row>
    <row r="16" spans="1:12" x14ac:dyDescent="0.25">
      <c r="A16" s="3">
        <v>1501</v>
      </c>
      <c r="B16" s="4">
        <v>43.5</v>
      </c>
      <c r="C16" s="3">
        <v>20</v>
      </c>
      <c r="D16" s="5">
        <v>42468</v>
      </c>
      <c r="E16" s="5">
        <v>42476</v>
      </c>
      <c r="F16" s="5">
        <v>42474</v>
      </c>
      <c r="G16" s="6" t="s">
        <v>15</v>
      </c>
      <c r="H16" s="9" t="e">
        <f>VLOOKUP(G16,ShipRates!$A$2:$B$6,2, FALSE)</f>
        <v>#N/A</v>
      </c>
      <c r="I16" s="10"/>
      <c r="J16" s="12"/>
    </row>
    <row r="17" spans="1:10" x14ac:dyDescent="0.25">
      <c r="A17" s="3">
        <v>1512</v>
      </c>
      <c r="B17" s="4">
        <v>1329.92</v>
      </c>
      <c r="C17" s="3">
        <v>16</v>
      </c>
      <c r="D17" s="5">
        <v>42471</v>
      </c>
      <c r="E17" s="5">
        <v>42477</v>
      </c>
      <c r="F17" s="5">
        <v>42476</v>
      </c>
      <c r="G17" s="6" t="s">
        <v>12</v>
      </c>
      <c r="H17" s="9">
        <f>VLOOKUP(G17,ShipRates!$A$2:$B$6,2, FALSE)</f>
        <v>0.05</v>
      </c>
      <c r="I17" s="10"/>
      <c r="J17" s="12"/>
    </row>
    <row r="18" spans="1:10" x14ac:dyDescent="0.25">
      <c r="A18" s="3">
        <v>1537</v>
      </c>
      <c r="B18" s="4">
        <v>1944.9</v>
      </c>
      <c r="C18" s="3">
        <v>63</v>
      </c>
      <c r="D18" s="5">
        <v>42477</v>
      </c>
      <c r="E18" s="5">
        <v>42477</v>
      </c>
      <c r="F18" s="5">
        <v>42477</v>
      </c>
      <c r="G18" s="6" t="s">
        <v>32</v>
      </c>
      <c r="H18" s="9" t="e">
        <f>VLOOKUP(G18,ShipRates!$A$2:$B$6,2, FALSE)</f>
        <v>#N/A</v>
      </c>
      <c r="I18" s="10"/>
      <c r="J18" s="12"/>
    </row>
    <row r="19" spans="1:10" x14ac:dyDescent="0.25">
      <c r="A19" s="3">
        <v>1610</v>
      </c>
      <c r="B19" s="4">
        <v>43.5</v>
      </c>
      <c r="C19" s="3">
        <v>6</v>
      </c>
      <c r="D19" s="5">
        <v>42501</v>
      </c>
      <c r="E19" s="5">
        <v>42512</v>
      </c>
      <c r="F19" s="5">
        <v>42506</v>
      </c>
      <c r="G19" s="6" t="s">
        <v>14</v>
      </c>
      <c r="H19" s="9">
        <f>VLOOKUP(G19,ShipRates!$A$2:$B$6,2, FALSE)</f>
        <v>0.05</v>
      </c>
      <c r="I19" s="10"/>
      <c r="J19" s="12"/>
    </row>
    <row r="20" spans="1:10" ht="30" x14ac:dyDescent="0.25">
      <c r="A20" s="3">
        <v>1655</v>
      </c>
      <c r="B20" s="4">
        <v>2409.46</v>
      </c>
      <c r="C20" s="3">
        <v>58</v>
      </c>
      <c r="D20" s="5">
        <v>42516</v>
      </c>
      <c r="E20" s="5">
        <v>42519</v>
      </c>
      <c r="F20" s="5">
        <v>42518</v>
      </c>
      <c r="G20" s="6" t="s">
        <v>13</v>
      </c>
      <c r="H20" s="9">
        <f>VLOOKUP(G20,ShipRates!$A$2:$B$6,2, FALSE)</f>
        <v>0.06</v>
      </c>
      <c r="I20" s="10"/>
      <c r="J20" s="12"/>
    </row>
    <row r="21" spans="1:10" x14ac:dyDescent="0.25">
      <c r="A21" s="3">
        <v>1850</v>
      </c>
      <c r="B21" s="4">
        <v>61.5</v>
      </c>
      <c r="C21" s="3">
        <v>74</v>
      </c>
      <c r="D21" s="5">
        <v>42561</v>
      </c>
      <c r="E21" s="5">
        <v>42563</v>
      </c>
      <c r="F21" s="5">
        <v>42561</v>
      </c>
      <c r="G21" s="6" t="s">
        <v>14</v>
      </c>
      <c r="H21" s="9">
        <f>VLOOKUP(G21,ShipRates!$A$2:$B$6,2, FALSE)</f>
        <v>0.05</v>
      </c>
      <c r="I21" s="10"/>
      <c r="J21" s="12"/>
    </row>
    <row r="22" spans="1:10" x14ac:dyDescent="0.25">
      <c r="A22" s="3">
        <v>1891</v>
      </c>
      <c r="B22" s="4">
        <v>494.35</v>
      </c>
      <c r="C22" s="3">
        <v>56</v>
      </c>
      <c r="D22" s="5">
        <v>42575</v>
      </c>
      <c r="E22" s="5">
        <v>42578</v>
      </c>
      <c r="F22" s="5">
        <v>42576</v>
      </c>
      <c r="G22" s="6" t="s">
        <v>12</v>
      </c>
      <c r="H22" s="9">
        <f>VLOOKUP(G22,ShipRates!$A$2:$B$6,2, FALSE)</f>
        <v>0.05</v>
      </c>
      <c r="I22" s="10"/>
      <c r="J22" s="12"/>
    </row>
    <row r="23" spans="1:10" x14ac:dyDescent="0.25">
      <c r="A23" s="3">
        <v>1977</v>
      </c>
      <c r="B23" s="4">
        <v>5220.96</v>
      </c>
      <c r="C23" s="3">
        <v>30</v>
      </c>
      <c r="D23" s="5">
        <v>42599</v>
      </c>
      <c r="E23" s="5">
        <v>42602</v>
      </c>
      <c r="F23" s="5">
        <v>42600</v>
      </c>
      <c r="G23" s="6" t="s">
        <v>15</v>
      </c>
      <c r="H23" s="9" t="e">
        <f>VLOOKUP(G23,ShipRates!$A$2:$B$6,2, FALSE)</f>
        <v>#N/A</v>
      </c>
      <c r="I23" s="10"/>
      <c r="J23" s="12"/>
    </row>
  </sheetData>
  <mergeCells count="2">
    <mergeCell ref="I1:J1"/>
    <mergeCell ref="L5:L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64B74-55E0-49E6-9E05-FAFD356E7C74}">
  <sheetPr>
    <tabColor theme="9" tint="-0.249977111117893"/>
  </sheetPr>
  <dimension ref="A1:B4"/>
  <sheetViews>
    <sheetView workbookViewId="0">
      <selection activeCell="A4" sqref="A4"/>
    </sheetView>
  </sheetViews>
  <sheetFormatPr defaultRowHeight="15" x14ac:dyDescent="0.25"/>
  <cols>
    <col min="1" max="1" width="10.5703125" customWidth="1"/>
  </cols>
  <sheetData>
    <row r="1" spans="1:2" x14ac:dyDescent="0.25">
      <c r="A1" s="1" t="s">
        <v>20</v>
      </c>
      <c r="B1" s="1" t="s">
        <v>19</v>
      </c>
    </row>
    <row r="2" spans="1:2" x14ac:dyDescent="0.25">
      <c r="A2" s="6" t="s">
        <v>12</v>
      </c>
      <c r="B2" s="8">
        <v>7.4999999999999997E-2</v>
      </c>
    </row>
    <row r="3" spans="1:2" x14ac:dyDescent="0.25">
      <c r="A3" s="6" t="s">
        <v>13</v>
      </c>
      <c r="B3" s="8">
        <v>5.5E-2</v>
      </c>
    </row>
    <row r="4" spans="1:2" x14ac:dyDescent="0.25">
      <c r="A4" s="6" t="s">
        <v>34</v>
      </c>
      <c r="B4" s="8">
        <v>0.05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3FC2D4C2FBA443991D80EE3E46738C" ma:contentTypeVersion="17" ma:contentTypeDescription="Create a new document." ma:contentTypeScope="" ma:versionID="49343b7600fed15d3823cfa0ae637261">
  <xsd:schema xmlns:xsd="http://www.w3.org/2001/XMLSchema" xmlns:xs="http://www.w3.org/2001/XMLSchema" xmlns:p="http://schemas.microsoft.com/office/2006/metadata/properties" xmlns:ns2="c738a45e-3bcf-48cb-8d39-644ff56b345e" xmlns:ns3="d54d633b-8b79-4f5d-aabc-b27645b142a0" targetNamespace="http://schemas.microsoft.com/office/2006/metadata/properties" ma:root="true" ma:fieldsID="758dc0a8251dcaf8c3de911004fa2ee9" ns2:_="" ns3:_="">
    <xsd:import namespace="c738a45e-3bcf-48cb-8d39-644ff56b345e"/>
    <xsd:import namespace="d54d633b-8b79-4f5d-aabc-b27645b142a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Software"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ours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38a45e-3bcf-48cb-8d39-644ff56b34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Software" ma:index="13" nillable="true" ma:displayName="Software" ma:default="Excel" ma:description="This is for what software. Just use the primary software." ma:format="Dropdown" ma:internalName="Software">
      <xsd:simpleType>
        <xsd:restriction base="dms:Text">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1096d4f9-4b6f-4b8f-8a4d-947e5ee246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Course" ma:index="22" nillable="true" ma:displayName="Course" ma:description="Note which course this video should be added to." ma:format="Dropdown" ma:internalName="Cours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4d633b-8b79-4f5d-aabc-b27645b142a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c3d098f9-9cd9-49fd-b7be-7bf6cc6f5cf1}" ma:internalName="TaxCatchAll" ma:showField="CatchAllData" ma:web="d54d633b-8b79-4f5d-aabc-b27645b142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ourse xmlns="c738a45e-3bcf-48cb-8d39-644ff56b345e" xsi:nil="true"/>
    <Software xmlns="c738a45e-3bcf-48cb-8d39-644ff56b345e">Excel</Software>
    <lcf76f155ced4ddcb4097134ff3c332f xmlns="c738a45e-3bcf-48cb-8d39-644ff56b345e">
      <Terms xmlns="http://schemas.microsoft.com/office/infopath/2007/PartnerControls"/>
    </lcf76f155ced4ddcb4097134ff3c332f>
    <TaxCatchAll xmlns="d54d633b-8b79-4f5d-aabc-b27645b142a0" xsi:nil="true"/>
  </documentManagement>
</p:properties>
</file>

<file path=customXml/itemProps1.xml><?xml version="1.0" encoding="utf-8"?>
<ds:datastoreItem xmlns:ds="http://schemas.openxmlformats.org/officeDocument/2006/customXml" ds:itemID="{A3DEE529-10F6-4EF4-8EF3-3E099EC32D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38a45e-3bcf-48cb-8d39-644ff56b345e"/>
    <ds:schemaRef ds:uri="d54d633b-8b79-4f5d-aabc-b27645b142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60B2C1B-9132-4595-8248-29BE087F894F}">
  <ds:schemaRefs>
    <ds:schemaRef ds:uri="http://schemas.microsoft.com/sharepoint/v3/contenttype/forms"/>
  </ds:schemaRefs>
</ds:datastoreItem>
</file>

<file path=customXml/itemProps3.xml><?xml version="1.0" encoding="utf-8"?>
<ds:datastoreItem xmlns:ds="http://schemas.openxmlformats.org/officeDocument/2006/customXml" ds:itemID="{600D9050-1508-4CD3-B2BA-0BFA8C805112}">
  <ds:schemaRefs>
    <ds:schemaRef ds:uri="http://schemas.microsoft.com/office/2006/metadata/properties"/>
    <ds:schemaRef ds:uri="http://schemas.microsoft.com/office/infopath/2007/PartnerControls"/>
    <ds:schemaRef ds:uri="c738a45e-3bcf-48cb-8d39-644ff56b345e"/>
    <ds:schemaRef ds:uri="d54d633b-8b79-4f5d-aabc-b27645b142a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Use VLOOKUP</vt:lpstr>
      <vt:lpstr>ShipRates</vt:lpstr>
      <vt:lpstr>Use XLOOKUP</vt:lpstr>
      <vt:lpstr>ShipperIncentives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 Hunt</dc:creator>
  <cp:keywords/>
  <dc:description/>
  <cp:lastModifiedBy>Robin Hunt</cp:lastModifiedBy>
  <cp:revision/>
  <dcterms:created xsi:type="dcterms:W3CDTF">2022-07-31T15:04:24Z</dcterms:created>
  <dcterms:modified xsi:type="dcterms:W3CDTF">2023-06-08T18:15:52Z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0x010100AF3FC2D4C2FBA443991D80EE3E46738C</vt:lpwstr>
  </property>
  <property fmtid="{D5CDD505-2E9C-101B-9397-08002B2CF9AE}" pid="3" name="MediaServiceImageTags">
    <vt:lpwstr/>
  </property>
</Properties>
</file>